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mchristie/Desktop/Event Risk Assessment/"/>
    </mc:Choice>
  </mc:AlternateContent>
  <xr:revisionPtr revIDLastSave="0" documentId="13_ncr:1_{D23A7428-E95F-4349-B4D0-49284CA5DFC4}" xr6:coauthVersionLast="45" xr6:coauthVersionMax="45" xr10:uidLastSave="{00000000-0000-0000-0000-000000000000}"/>
  <bookViews>
    <workbookView xWindow="0" yWindow="460" windowWidth="28800" windowHeight="17540" xr2:uid="{B78401AB-26B8-B241-9FFE-DAA19962C822}"/>
  </bookViews>
  <sheets>
    <sheet name="Général" sheetId="24" r:id="rId1"/>
    <sheet name="Tableau de bord - Comp. int'l" sheetId="12" r:id="rId2"/>
    <sheet name="Évaluation - comp. int'l" sheetId="2" r:id="rId3"/>
    <sheet name="Int. Dashboard Detail" sheetId="14" state="hidden" r:id="rId4"/>
    <sheet name="Tableau de bord - comp. nat'l." sheetId="17" r:id="rId5"/>
    <sheet name="Évaluation - comp. nat'l" sheetId="18" r:id="rId6"/>
    <sheet name="Dom. Dashboard Detail" sheetId="19" state="hidden" r:id="rId7"/>
    <sheet name="Liste de contrôle d'événement" sheetId="23" r:id="rId8"/>
    <sheet name="Plan de contingence médical" sheetId="25" r:id="rId9"/>
    <sheet name="Ressources additionnelles" sheetId="21" r:id="rId10"/>
    <sheet name="Dropdown List" sheetId="13" state="hidden" r:id="rId11"/>
  </sheets>
  <definedNames>
    <definedName name="_xlnm._FilterDatabase" localSheetId="2" hidden="1">'Évaluation - comp. int''l'!$B$5:$E$280</definedName>
    <definedName name="_xlnm._FilterDatabase" localSheetId="5" hidden="1">'Évaluation - comp. nat''l'!$B$5:$E$272</definedName>
    <definedName name="_xlnm.Print_Area" localSheetId="0">Général!$B$1:$B$24</definedName>
    <definedName name="_xlnm.Print_Area" localSheetId="7">'Liste de contrôle d''événement'!$B$1:$I$169</definedName>
    <definedName name="_xlnm.Print_Area" localSheetId="9">'Ressources additionnelles'!$A$1:$C$17</definedName>
    <definedName name="_xlnm.Print_Area" localSheetId="1">'Tableau de bord - Comp. int''l'!$A$1:$M$32</definedName>
    <definedName name="_xlnm.Print_Area" localSheetId="4">'Tableau de bord - comp. nat''l.'!$A$1:$M$33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18" l="1"/>
  <c r="D24" i="2"/>
  <c r="D132" i="18"/>
  <c r="D131" i="18"/>
  <c r="D130" i="18"/>
  <c r="D198" i="18"/>
  <c r="D197" i="18"/>
  <c r="D196" i="18"/>
  <c r="D183" i="18"/>
  <c r="D182" i="18"/>
  <c r="D181" i="18"/>
  <c r="D173" i="18"/>
  <c r="D172" i="18"/>
  <c r="D171" i="18"/>
  <c r="D163" i="18"/>
  <c r="D162" i="18"/>
  <c r="D161" i="18"/>
  <c r="D153" i="18"/>
  <c r="D152" i="18"/>
  <c r="D151" i="18"/>
  <c r="D143" i="18"/>
  <c r="D142" i="18"/>
  <c r="D141" i="18"/>
  <c r="D96" i="18"/>
  <c r="D97" i="18"/>
  <c r="D87" i="18"/>
  <c r="D86" i="18"/>
  <c r="D85" i="18"/>
  <c r="D77" i="18"/>
  <c r="D79" i="18"/>
  <c r="D78" i="18"/>
  <c r="D59" i="18"/>
  <c r="D58" i="18"/>
  <c r="D48" i="18"/>
  <c r="D47" i="18"/>
  <c r="D38" i="18"/>
  <c r="D37" i="18"/>
  <c r="D36" i="18"/>
  <c r="D268" i="18"/>
  <c r="D267" i="18"/>
  <c r="D266" i="18"/>
  <c r="D203" i="2"/>
  <c r="D202" i="2"/>
  <c r="D201" i="2"/>
  <c r="D188" i="2"/>
  <c r="D187" i="2"/>
  <c r="D186" i="2"/>
  <c r="D178" i="2"/>
  <c r="D177" i="2"/>
  <c r="D176" i="2"/>
  <c r="D168" i="2"/>
  <c r="D167" i="2"/>
  <c r="D166" i="2"/>
  <c r="D158" i="2"/>
  <c r="D157" i="2"/>
  <c r="D156" i="2"/>
  <c r="D146" i="2"/>
  <c r="D148" i="2"/>
  <c r="D147" i="2"/>
  <c r="D276" i="2"/>
  <c r="D275" i="2"/>
  <c r="D274" i="2"/>
  <c r="D137" i="2"/>
  <c r="D136" i="2"/>
  <c r="D135" i="2"/>
  <c r="D124" i="2"/>
  <c r="D123" i="2"/>
  <c r="D122" i="2"/>
  <c r="D125" i="2"/>
  <c r="D113" i="2"/>
  <c r="D112" i="2"/>
  <c r="D111" i="2"/>
  <c r="D102" i="2"/>
  <c r="D101" i="2"/>
  <c r="D100" i="2"/>
  <c r="D91" i="2"/>
  <c r="D90" i="2"/>
  <c r="D89" i="2"/>
  <c r="D92" i="2"/>
  <c r="D83" i="2"/>
  <c r="D82" i="2"/>
  <c r="D81" i="2"/>
  <c r="D103" i="2"/>
  <c r="D277" i="2"/>
  <c r="D114" i="2"/>
  <c r="D61" i="2"/>
  <c r="D60" i="2"/>
  <c r="D59" i="2"/>
  <c r="D49" i="2"/>
  <c r="D48" i="2"/>
  <c r="D39" i="2"/>
  <c r="D38" i="2"/>
  <c r="D37" i="2"/>
  <c r="D62" i="2"/>
  <c r="F198" i="18"/>
  <c r="F196" i="18"/>
  <c r="F203" i="2"/>
  <c r="F202" i="2"/>
  <c r="F201" i="2"/>
  <c r="H21" i="19"/>
  <c r="G21" i="19"/>
  <c r="H20" i="19"/>
  <c r="H24" i="19"/>
  <c r="H23" i="19"/>
  <c r="H22" i="19"/>
  <c r="F183" i="18"/>
  <c r="F24" i="19"/>
  <c r="F182" i="18"/>
  <c r="E24" i="19"/>
  <c r="F181" i="18"/>
  <c r="F172" i="18"/>
  <c r="E23" i="19"/>
  <c r="F171" i="18"/>
  <c r="D23" i="19"/>
  <c r="F163" i="18"/>
  <c r="F22" i="19"/>
  <c r="F162" i="18"/>
  <c r="E22" i="19"/>
  <c r="F161" i="18"/>
  <c r="D22" i="19"/>
  <c r="F153" i="18"/>
  <c r="F21" i="19"/>
  <c r="F151" i="18"/>
  <c r="D21" i="19"/>
  <c r="F143" i="18"/>
  <c r="F20" i="19"/>
  <c r="F142" i="18"/>
  <c r="E20" i="19"/>
  <c r="F141" i="18"/>
  <c r="D20" i="19"/>
  <c r="H23" i="14"/>
  <c r="H27" i="14"/>
  <c r="H26" i="14"/>
  <c r="H25" i="14"/>
  <c r="H24" i="14"/>
  <c r="F187" i="2"/>
  <c r="E27" i="14"/>
  <c r="F186" i="2"/>
  <c r="D27" i="14"/>
  <c r="F177" i="2"/>
  <c r="E26" i="14"/>
  <c r="F176" i="2"/>
  <c r="D26" i="14"/>
  <c r="F168" i="2"/>
  <c r="F25" i="14"/>
  <c r="F167" i="2"/>
  <c r="E25" i="14"/>
  <c r="F166" i="2"/>
  <c r="D25" i="14"/>
  <c r="F158" i="2"/>
  <c r="F24" i="14"/>
  <c r="F157" i="2"/>
  <c r="E24" i="14"/>
  <c r="F156" i="2"/>
  <c r="D24" i="14"/>
  <c r="F148" i="2"/>
  <c r="F23" i="14"/>
  <c r="F147" i="2"/>
  <c r="E23" i="14"/>
  <c r="F184" i="18"/>
  <c r="G24" i="19"/>
  <c r="D144" i="18"/>
  <c r="E141" i="18"/>
  <c r="F197" i="18"/>
  <c r="F199" i="18"/>
  <c r="D199" i="18"/>
  <c r="E197" i="18"/>
  <c r="D24" i="19"/>
  <c r="D174" i="18"/>
  <c r="E171" i="18"/>
  <c r="D154" i="18"/>
  <c r="E153" i="18"/>
  <c r="D164" i="18"/>
  <c r="E162" i="18"/>
  <c r="F169" i="2"/>
  <c r="F204" i="2"/>
  <c r="D204" i="2"/>
  <c r="E202" i="2"/>
  <c r="G24" i="14"/>
  <c r="I24" i="14"/>
  <c r="I24" i="19"/>
  <c r="I21" i="19"/>
  <c r="F144" i="18"/>
  <c r="G20" i="19"/>
  <c r="I20" i="19"/>
  <c r="F164" i="18"/>
  <c r="G22" i="19"/>
  <c r="I22" i="19"/>
  <c r="F152" i="18"/>
  <c r="F173" i="18"/>
  <c r="F23" i="19"/>
  <c r="D184" i="18"/>
  <c r="E182" i="18"/>
  <c r="G25" i="14"/>
  <c r="I25" i="14"/>
  <c r="F188" i="2"/>
  <c r="D189" i="2"/>
  <c r="E188" i="2"/>
  <c r="F178" i="2"/>
  <c r="D179" i="2"/>
  <c r="E178" i="2"/>
  <c r="D169" i="2"/>
  <c r="E168" i="2"/>
  <c r="F159" i="2"/>
  <c r="D159" i="2"/>
  <c r="E156" i="2"/>
  <c r="D149" i="2"/>
  <c r="E146" i="2"/>
  <c r="F146" i="2"/>
  <c r="E163" i="18"/>
  <c r="E151" i="18"/>
  <c r="E152" i="18"/>
  <c r="E143" i="18"/>
  <c r="E142" i="18"/>
  <c r="E177" i="2"/>
  <c r="E196" i="18"/>
  <c r="E198" i="18"/>
  <c r="F154" i="18"/>
  <c r="E21" i="19"/>
  <c r="E172" i="18"/>
  <c r="E183" i="18"/>
  <c r="F174" i="18"/>
  <c r="G23" i="19"/>
  <c r="I23" i="19"/>
  <c r="E161" i="18"/>
  <c r="E173" i="18"/>
  <c r="F189" i="2"/>
  <c r="F27" i="14"/>
  <c r="G27" i="14"/>
  <c r="I27" i="14"/>
  <c r="F149" i="2"/>
  <c r="D23" i="14"/>
  <c r="G23" i="14"/>
  <c r="I23" i="14"/>
  <c r="E147" i="2"/>
  <c r="E148" i="2"/>
  <c r="F179" i="2"/>
  <c r="F26" i="14"/>
  <c r="G26" i="14"/>
  <c r="I26" i="14"/>
  <c r="E186" i="2"/>
  <c r="E201" i="2"/>
  <c r="E203" i="2"/>
  <c r="E181" i="18"/>
  <c r="E187" i="2"/>
  <c r="E176" i="2"/>
  <c r="E166" i="2"/>
  <c r="E167" i="2"/>
  <c r="E158" i="2"/>
  <c r="E157" i="2"/>
  <c r="E13" i="19"/>
  <c r="F268" i="18"/>
  <c r="F267" i="18"/>
  <c r="F266" i="18"/>
  <c r="F132" i="18"/>
  <c r="F131" i="18"/>
  <c r="D19" i="19"/>
  <c r="F109" i="18"/>
  <c r="F108" i="18"/>
  <c r="D17" i="19"/>
  <c r="F97" i="18"/>
  <c r="D16" i="19"/>
  <c r="F87" i="18"/>
  <c r="F86" i="18"/>
  <c r="F85" i="18"/>
  <c r="F79" i="18"/>
  <c r="F78" i="18"/>
  <c r="F77" i="18"/>
  <c r="F59" i="18"/>
  <c r="F58" i="18"/>
  <c r="F48" i="18"/>
  <c r="F47" i="18"/>
  <c r="F38" i="18"/>
  <c r="F7" i="19"/>
  <c r="D15" i="19"/>
  <c r="F36" i="18"/>
  <c r="D202" i="18"/>
  <c r="F37" i="18"/>
  <c r="D203" i="18"/>
  <c r="F118" i="18"/>
  <c r="F203" i="18"/>
  <c r="D12" i="19"/>
  <c r="F119" i="18"/>
  <c r="F117" i="18"/>
  <c r="F120" i="18"/>
  <c r="G18" i="19"/>
  <c r="F18" i="19"/>
  <c r="E15" i="19"/>
  <c r="D18" i="19"/>
  <c r="F15" i="19"/>
  <c r="E12" i="19"/>
  <c r="E18" i="19"/>
  <c r="D14" i="19"/>
  <c r="E17" i="19"/>
  <c r="F11" i="19"/>
  <c r="E14" i="19"/>
  <c r="F17" i="19"/>
  <c r="F19" i="19"/>
  <c r="E11" i="19"/>
  <c r="F14" i="19"/>
  <c r="E19" i="19"/>
  <c r="D11" i="19"/>
  <c r="D13" i="19"/>
  <c r="E16" i="19"/>
  <c r="F29" i="19"/>
  <c r="E29" i="19"/>
  <c r="D29" i="19"/>
  <c r="F269" i="18"/>
  <c r="G29" i="19"/>
  <c r="D110" i="18"/>
  <c r="F130" i="18"/>
  <c r="F133" i="18"/>
  <c r="G19" i="19"/>
  <c r="F88" i="18"/>
  <c r="G15" i="19"/>
  <c r="F96" i="18"/>
  <c r="F80" i="18"/>
  <c r="G14" i="19"/>
  <c r="F39" i="18"/>
  <c r="G11" i="19"/>
  <c r="F107" i="18"/>
  <c r="F110" i="18"/>
  <c r="G17" i="19"/>
  <c r="D88" i="18"/>
  <c r="D98" i="18"/>
  <c r="F98" i="18"/>
  <c r="D120" i="18"/>
  <c r="D39" i="18"/>
  <c r="D133" i="18"/>
  <c r="D80" i="18"/>
  <c r="D269" i="18"/>
  <c r="F99" i="18"/>
  <c r="G16" i="19"/>
  <c r="D99" i="18"/>
  <c r="J11" i="19"/>
  <c r="D49" i="18"/>
  <c r="F16" i="19"/>
  <c r="D25" i="19"/>
  <c r="E25" i="19"/>
  <c r="H11" i="19"/>
  <c r="I11" i="19"/>
  <c r="E132" i="18"/>
  <c r="J19" i="19"/>
  <c r="H19" i="19"/>
  <c r="I19" i="19"/>
  <c r="E98" i="18"/>
  <c r="J16" i="19"/>
  <c r="H16" i="19"/>
  <c r="I16" i="19"/>
  <c r="E109" i="18"/>
  <c r="J17" i="19"/>
  <c r="H17" i="19"/>
  <c r="I17" i="19"/>
  <c r="E87" i="18"/>
  <c r="J15" i="19"/>
  <c r="H15" i="19"/>
  <c r="I15" i="19"/>
  <c r="E78" i="18"/>
  <c r="J14" i="19"/>
  <c r="H14" i="19"/>
  <c r="I14" i="19"/>
  <c r="E117" i="18"/>
  <c r="J18" i="19"/>
  <c r="H18" i="19"/>
  <c r="I18" i="19"/>
  <c r="E266" i="18"/>
  <c r="J29" i="19"/>
  <c r="H29" i="19"/>
  <c r="I29" i="19"/>
  <c r="E79" i="18"/>
  <c r="E77" i="18"/>
  <c r="E96" i="18"/>
  <c r="E97" i="18"/>
  <c r="F202" i="18"/>
  <c r="E267" i="18"/>
  <c r="E86" i="18"/>
  <c r="E107" i="18"/>
  <c r="E108" i="18"/>
  <c r="E130" i="18"/>
  <c r="E131" i="18"/>
  <c r="E85" i="18"/>
  <c r="E36" i="18"/>
  <c r="E37" i="18"/>
  <c r="E268" i="18"/>
  <c r="E38" i="18"/>
  <c r="E118" i="18"/>
  <c r="E119" i="18"/>
  <c r="F12" i="19"/>
  <c r="F49" i="18"/>
  <c r="F50" i="18"/>
  <c r="G12" i="19"/>
  <c r="D50" i="18"/>
  <c r="D60" i="18"/>
  <c r="D7" i="14"/>
  <c r="F7" i="14"/>
  <c r="F13" i="19"/>
  <c r="F60" i="18"/>
  <c r="F61" i="18"/>
  <c r="G13" i="19"/>
  <c r="D61" i="18"/>
  <c r="D204" i="18"/>
  <c r="D205" i="18"/>
  <c r="E60" i="18"/>
  <c r="G25" i="19"/>
  <c r="F25" i="19"/>
  <c r="E49" i="18"/>
  <c r="J12" i="19"/>
  <c r="E47" i="18"/>
  <c r="E48" i="18"/>
  <c r="E204" i="18"/>
  <c r="E58" i="18"/>
  <c r="J13" i="19"/>
  <c r="H13" i="19"/>
  <c r="I13" i="19"/>
  <c r="E59" i="18"/>
  <c r="F204" i="18"/>
  <c r="F205" i="18"/>
  <c r="J25" i="19"/>
  <c r="H12" i="19"/>
  <c r="H25" i="19"/>
  <c r="E202" i="18"/>
  <c r="E203" i="18"/>
  <c r="F82" i="2"/>
  <c r="E17" i="14"/>
  <c r="F81" i="2"/>
  <c r="D17" i="14"/>
  <c r="I12" i="19"/>
  <c r="I25" i="19"/>
  <c r="F276" i="2"/>
  <c r="F32" i="14"/>
  <c r="F275" i="2"/>
  <c r="E32" i="14"/>
  <c r="F274" i="2"/>
  <c r="D32" i="14"/>
  <c r="F123" i="2"/>
  <c r="E21" i="14"/>
  <c r="F124" i="2"/>
  <c r="F21" i="14"/>
  <c r="F113" i="2"/>
  <c r="F20" i="14"/>
  <c r="F112" i="2"/>
  <c r="E20" i="14"/>
  <c r="F111" i="2"/>
  <c r="D20" i="14"/>
  <c r="F102" i="2"/>
  <c r="F19" i="14"/>
  <c r="F101" i="2"/>
  <c r="E19" i="14"/>
  <c r="F100" i="2"/>
  <c r="D19" i="14"/>
  <c r="F91" i="2"/>
  <c r="F18" i="14"/>
  <c r="F90" i="2"/>
  <c r="E18" i="14"/>
  <c r="F89" i="2"/>
  <c r="D18" i="14"/>
  <c r="F61" i="2"/>
  <c r="F60" i="2"/>
  <c r="E16" i="14"/>
  <c r="F59" i="2"/>
  <c r="D16" i="14"/>
  <c r="G19" i="14"/>
  <c r="G20" i="14"/>
  <c r="G32" i="14"/>
  <c r="G18" i="14"/>
  <c r="F137" i="2"/>
  <c r="F22" i="14"/>
  <c r="F135" i="2"/>
  <c r="D22" i="14"/>
  <c r="F122" i="2"/>
  <c r="F103" i="2"/>
  <c r="F62" i="2"/>
  <c r="F114" i="2"/>
  <c r="F277" i="2"/>
  <c r="F92" i="2"/>
  <c r="F49" i="2"/>
  <c r="E15" i="14"/>
  <c r="F48" i="2"/>
  <c r="D15" i="14"/>
  <c r="F39" i="2"/>
  <c r="F14" i="14"/>
  <c r="F38" i="2"/>
  <c r="E14" i="14"/>
  <c r="F37" i="2"/>
  <c r="D14" i="14"/>
  <c r="J32" i="14"/>
  <c r="H32" i="14"/>
  <c r="D207" i="2"/>
  <c r="F125" i="2"/>
  <c r="D21" i="14"/>
  <c r="G21" i="14"/>
  <c r="I32" i="14"/>
  <c r="F207" i="2"/>
  <c r="F40" i="2"/>
  <c r="G14" i="14"/>
  <c r="E25" i="2"/>
  <c r="D40" i="2"/>
  <c r="E275" i="2"/>
  <c r="E276" i="2"/>
  <c r="E274" i="2"/>
  <c r="J14" i="14"/>
  <c r="D50" i="2"/>
  <c r="H14" i="14"/>
  <c r="D28" i="14"/>
  <c r="I14" i="14"/>
  <c r="J7" i="14"/>
  <c r="I7" i="14"/>
  <c r="E39" i="2"/>
  <c r="J18" i="14"/>
  <c r="H18" i="14"/>
  <c r="I18" i="14"/>
  <c r="E38" i="2"/>
  <c r="E37" i="2"/>
  <c r="F50" i="2"/>
  <c r="E90" i="2"/>
  <c r="E91" i="2"/>
  <c r="E89" i="2"/>
  <c r="D51" i="2"/>
  <c r="E50" i="2"/>
  <c r="J15" i="14"/>
  <c r="F16" i="14"/>
  <c r="G16" i="14"/>
  <c r="F15" i="14"/>
  <c r="F51" i="2"/>
  <c r="E48" i="2"/>
  <c r="J19" i="14"/>
  <c r="H19" i="14"/>
  <c r="I19" i="14"/>
  <c r="J16" i="14"/>
  <c r="H16" i="14"/>
  <c r="E49" i="2"/>
  <c r="I16" i="14"/>
  <c r="G15" i="14"/>
  <c r="H15" i="14"/>
  <c r="E59" i="2"/>
  <c r="E102" i="2"/>
  <c r="E100" i="2"/>
  <c r="E101" i="2"/>
  <c r="E60" i="2"/>
  <c r="E61" i="2"/>
  <c r="I15" i="14"/>
  <c r="J20" i="14"/>
  <c r="H20" i="14"/>
  <c r="E111" i="2"/>
  <c r="E112" i="2"/>
  <c r="E113" i="2"/>
  <c r="J21" i="14"/>
  <c r="H21" i="14"/>
  <c r="I21" i="14"/>
  <c r="I20" i="14"/>
  <c r="E123" i="2"/>
  <c r="E124" i="2"/>
  <c r="E122" i="2"/>
  <c r="E24" i="18"/>
  <c r="D7" i="19"/>
  <c r="J7" i="19"/>
  <c r="I7" i="19"/>
  <c r="D209" i="2"/>
  <c r="D84" i="2"/>
  <c r="E83" i="2"/>
  <c r="F83" i="2"/>
  <c r="F84" i="2"/>
  <c r="F17" i="14"/>
  <c r="F28" i="14"/>
  <c r="J17" i="14"/>
  <c r="H17" i="14"/>
  <c r="E82" i="2"/>
  <c r="E81" i="2"/>
  <c r="G17" i="14"/>
  <c r="F209" i="2"/>
  <c r="I17" i="14"/>
  <c r="D208" i="2"/>
  <c r="D210" i="2"/>
  <c r="F136" i="2"/>
  <c r="E22" i="14"/>
  <c r="D138" i="2"/>
  <c r="J22" i="14"/>
  <c r="E136" i="2"/>
  <c r="E137" i="2"/>
  <c r="F138" i="2"/>
  <c r="F208" i="2"/>
  <c r="F210" i="2"/>
  <c r="E207" i="2"/>
  <c r="E209" i="2"/>
  <c r="H22" i="14"/>
  <c r="H28" i="14"/>
  <c r="J28" i="14"/>
  <c r="G22" i="14"/>
  <c r="E28" i="14"/>
  <c r="E208" i="2"/>
  <c r="E135" i="2"/>
  <c r="G28" i="14"/>
  <c r="I22" i="14"/>
  <c r="I28" i="14"/>
</calcChain>
</file>

<file path=xl/sharedStrings.xml><?xml version="1.0" encoding="utf-8"?>
<sst xmlns="http://schemas.openxmlformats.org/spreadsheetml/2006/main" count="1371" uniqueCount="464">
  <si>
    <t>Note d’information pour l’outil d’évaluation du retour à la compétition (R-CAT) pour le sport de haute performance au Canada</t>
  </si>
  <si>
    <t>Cher sport:</t>
  </si>
  <si>
    <t xml:space="preserve">Cet outil d’évaluation a été conçu pour vous aider lorsque vous envisagez un retour à un environnement de compétition dans le contexte actuel de la pandémie de la COVID-19. L’outil informe votre prise de décision d’assister à des compétitions nationales ou internationales et invite à la réflexion dans le cadre de l’organisation de l’événement sportif. En plus des renseignements disponibles auprès des autorités de santé publique locales, cet outil peut vous aider à : </t>
  </si>
  <si>
    <t>*  évaluer le risque d’une compétition nationale et/ou internationale de manière quantitative et qualitative,</t>
  </si>
  <si>
    <t>*  établir le niveau de préparation de l’événement relativement aux risques liés à la COVID-19,</t>
  </si>
  <si>
    <t>*  éclaircir les démarches à entreprendre pour atténuer et réduire davantage les risques.</t>
  </si>
  <si>
    <t>Quelques considérations clés dont il faut tenir compte avant d’utiliser cet outil :</t>
  </si>
  <si>
    <t>*   Les questions d’évaluation du risque contenues dans cet outil ont été spécifiquement développées pour aider les leaders sportifs à évaluer des événements sportifs de masse et s’appuient sur des documents de l’Organisation mondiale de la Santé publiés dans le contexte de l’éclosion de la COVID-19.</t>
  </si>
  <si>
    <t>*  Ces documents n’imposent aucune exigence juridique et toutes les lois et tous les règlements locaux et fédéraux relatifs à la santé et à la sécurité doivent être respectés; les directives des gouvernements locaux et des autorités de santé publique doivent être suivies et ont priorité sur ces recommandations. Ces documents devraient être considérés comme des recommandations qui découlent d’un consensus auprès des fédérations de sport internationales, des experts de la santé publique, des experts internationaux de la médecine sportive, des représentants d’organisateurs d’événements privés et les intervenants principaux de l’industrie des événements sportifs.</t>
  </si>
  <si>
    <t>*  Les lignes directrices et règlements de santé locaux et/ou fédéraux auront toujours préséance sur ces lignes directrices et documents de référence.</t>
  </si>
  <si>
    <t>*  L’objectif est de minimiser le plus possible le risque, en tenant compte qu’il subsistera toujours un certain risque.</t>
  </si>
  <si>
    <t>*  Nous recommandons fortement de collaborer avec les autorités de santé publique locales tant à l’échelle nationale qu’internationale lorsque vous planifiez l’événement et discutez avec eux des résultats obtenus à l’aide de cet outil. Une coopération étroite assurera que vous obtenez une évaluation précise du risque et que vous êtes prêts à prendre des mesures d’atténuation des risques pour protéger la population locale, en plus des participants à l’événement et toutes les autres personnes impliquées dans sa tenue.</t>
  </si>
  <si>
    <t>*   Nous recommandons l’utilisation de cet outil à l’étape initiale de l’organisation et de la planification pour assister à l’événement et de répéter son utilisation à chaque fois qu’un changement important pourrait affecter l’événement compétitif (modification de l’étape de la pandémie, nouvelles découvertes à propos du virus, nouvelles recommandations de santé publique ou modification forcée à la configuration de votre course).</t>
  </si>
  <si>
    <t xml:space="preserve">* Il importe de reconnaître que même si vous utilisez cet outil, il n’existe aucune garantie que les mesures d’atténuation suggérées suffisent à réduire le risque et vous permettent d’accueillir sécuritairement l’événement. La décision de se rendre à une compétition devrait être prise de concert avec un médecin en chef et/ou les autorités de santé publique et tenir compte de toutes les données et les informations disponibles. </t>
  </si>
  <si>
    <t xml:space="preserve">*  Cet outil adopte la définition des rassemblements de masse de l’Organisation mondiale de la santé (OMS) : « … caractérisés par la concentration de personnes à un endroit spécifique, pour une raison spécifique, pour une période donnée et qui a le potentiel de mettre une pression énorme sur les ressources de planification et d’intervention d’un pays ou d’une collectivité. »  </t>
  </si>
  <si>
    <t>*  Bien que dans le contexte d’un événement sportif de masse, la taille du rassemblement a évidemment un impact sur les risques qui y sont associés, la définition n’est pas reliée à un nombre particulier de personnes (athlètes, bénévoles, main d’œuvre) car chaque collectivité du Canada possède une capacité différente dans le cadre de la gestion de foules et d’intervention en cas d’urgence. Ainsi, l’outil présent peut convenir à des événements compétitifs de toute taille, adapté aux circonstances.</t>
  </si>
  <si>
    <t xml:space="preserve">*  Comme cet outil est destiné à convenir à tous les événements de sports de masse (peu importe le sport, le niveau de compétition et la taille de l’événement), certains éléments pourraient ne pas s’appliquer à votre contexte particulier. Cependant, l’objectif de cet outil est de fournir des renseignements utiles sur les manières d’atténuer le risque de la transmission de maladies infectieuses dans un environnement compétitif au Canada comme à l’étranger. </t>
  </si>
  <si>
    <t>*  Cet outil et les documents sur lesquels il s’appuie devraient être considérés évolutifs et seront mis à jour dès que de davantage de données et de connaissances scientifiques au sujet de l’éclosion de la maladie infectieuse actuelle deviennent disponibles. Ainsi, nous vous encourageons fortement de vérifier régulièrement ce site web pour toujours consulter la version la plus récente de l’outil.</t>
  </si>
  <si>
    <t>A. Évaluation du risque</t>
  </si>
  <si>
    <t>Cote %</t>
  </si>
  <si>
    <t>Risque très faible</t>
  </si>
  <si>
    <t>85-100</t>
  </si>
  <si>
    <t>Risque faible</t>
  </si>
  <si>
    <t>70-84</t>
  </si>
  <si>
    <t>Risque modéré</t>
  </si>
  <si>
    <t>50-69</t>
  </si>
  <si>
    <t>Risque élevé</t>
  </si>
  <si>
    <t>35-49</t>
  </si>
  <si>
    <t>Risque très élevé</t>
  </si>
  <si>
    <t>0-34</t>
  </si>
  <si>
    <t>A. Ce diagramme à bandes représente l'évaluation du risque de votre événement. D'après les renseignements que vous avez fournis, il donne une cote sur l'évaluation du risque qui inclut les facteurs propres aux rassemblements de masse lors d'événements sportifs. Plus le pourcentage est élevé, meilleure est la cote liée aux mesures d'atténuation.</t>
  </si>
  <si>
    <t>B. État de préparation en matière de santé publique</t>
  </si>
  <si>
    <t>Excellent</t>
  </si>
  <si>
    <t>Très bon</t>
  </si>
  <si>
    <t>Modéré</t>
  </si>
  <si>
    <t>Mauvais</t>
  </si>
  <si>
    <t>Très mauvais</t>
  </si>
  <si>
    <t>B. Ce diagramme à bandes représente l'état de préparation de votre événement en matière de santé publique. D'après les renseignements que vous avez fournis, il donne les points forts de votre plan de contingence médical et les points à améliorer.  Plus le pourcentage est élevé, meilleure est la cote liée aux mesures d'atténuation.</t>
  </si>
  <si>
    <t>C. État de préparation propre à chaque sport</t>
  </si>
  <si>
    <t>C. Ce diagramme à bandes représente l'état de préparation propre à chaque sport pour votre événement. D'après les renseignements que vous avez fournis, il donne les points forts de votre plan de contingence médical et les points à améliorer. Plus le pourcentage est élevé, meilleure est la cote liée aux mesures d'atténuation.</t>
  </si>
  <si>
    <t>Les questions ci-dessous permettront aux organisateurs d'événements sportifs d'examiner les facteurs additionnels se rapportant aux rassemblements de masse lors d'événements sportifs et d'actualiser leur évaluation du risque de la COVID-19 liée à l'événement. Cela aidera les organisateurs à comprendre et à gérer tout risque additionnel lié à la COVID-19. L'évaluation du risque doit être revue et réévaluée régulièrement au cours de la phase de planification; elle doit aussi être mise à jour immédiatement avant le passage à la phase opérationnelle, compte tenu de l'évolution rapide de la pandémie. Il convient de se référer aux orientations techniques et aux rapports de situation les plus récents fournis sur le site Web de l'OMS. L'évaluation du risque de la COVID-19 liée à l'événement sportif doit être coordonnée et intégrée à l'évaluation nationale du risque de la COVID-19 du pays hôte. La personne qui remplit le questionnaire devrait inclure les recommandations des autorités locales de santé publique, consulter les dernières orientations techniques de l'OMS et de la fédération sportive internationale concernée et s'assurer qu'il existe une évaluation actualisée de la situation épidémiologique.</t>
  </si>
  <si>
    <t>Évaluation du risque</t>
  </si>
  <si>
    <t>Évaluation du risque (international)</t>
  </si>
  <si>
    <t>Veuillez répondre par Oui ou Non aux questions suivantes afin de déterminer une cote d'évaluation du risque qui inclut les facteurs se rapportant aux événements sportifs de masse.</t>
  </si>
  <si>
    <t>Réponse (liste déroulante)</t>
  </si>
  <si>
    <t>Commentaires/Détails</t>
  </si>
  <si>
    <t>Nom de la personne responsable</t>
  </si>
  <si>
    <t>L'événement aura-t-il lieu sur un territoire qui connaît une transmission documentée active et locale de la COVID-19 (propagation communautaire)?</t>
  </si>
  <si>
    <t>Oui</t>
  </si>
  <si>
    <t>S'il y a des limites sur la taille des rassemblements, répondez Oui.</t>
  </si>
  <si>
    <t>L'événement aura-t-il lieu dans plusieurs sites, villes, régions ou pays?</t>
  </si>
  <si>
    <t>Non</t>
  </si>
  <si>
    <t>L'événement inclura-t-elle des participants (athlètes) venant d'un territoire qui connaît une transmission documentée active et locale de la COVID-19 (propagation communautaire)?</t>
  </si>
  <si>
    <t>L'événement inclura-t-il un nombre considérable de participants (athlètes) qui risquent de développer une forme grave de la COVID-19 (p. ex. des athlètes ayant une déficience particulière ou des personnes ayant des problèmes de santé sous-jacents)?</t>
  </si>
  <si>
    <t>L'événement inclura-t-il des situations qui peuvent accentuer la propagation de la COVID-19 (p. ex. un départ de masse ou une arrivée groupée, une intervention médicale, des contacts inévitables ou des mesures de distanciation limitées)?</t>
  </si>
  <si>
    <t>L'événement aura-t-il lieu à l'intérieur?</t>
  </si>
  <si>
    <t>1.1O</t>
  </si>
  <si>
    <t>L'événement sera-t-il limité uniquement au personnel essentiel?</t>
  </si>
  <si>
    <t>L'accès aux sites de compétition sera-t-il restreint pour les médias et les spectateurs?</t>
  </si>
  <si>
    <t>Les athlètes, les entraîneurs, le personnel de soutien et le personnel des organismes seront-t-ils capables ou susceptibles de suivre les pratiques d'hygiène, telles la désinfection ou le lavage fréquents des mains, l'étiquette respiratoire, la distanciation physique et l'auto-isolement s'ils tombent malades?</t>
  </si>
  <si>
    <t>Selon l'OMS, dans quelle phase de la pandémie se trouve le pays où aura lieu l'événement?</t>
  </si>
  <si>
    <t>Éclosion saisonnière ou maîtrisée</t>
  </si>
  <si>
    <t>Réponse</t>
  </si>
  <si>
    <t>%</t>
  </si>
  <si>
    <t>Réponses au total</t>
  </si>
  <si>
    <t>État de préparation en matière de santé publique</t>
  </si>
  <si>
    <t>État de préparation en matière de santé publique (international)</t>
  </si>
  <si>
    <t>B. État de préparation/ santé publique</t>
  </si>
  <si>
    <t>Liste de contrôle des mesures d'atténuation pour les rassemblements de masse durant la pandémie de COVID-19 : addenda pour les événements sportifs</t>
  </si>
  <si>
    <t>Les mesures d’atténuation évaluent les efforts déployés et la planification effectuée pour réduire le risque de transmission de la COVID-19 au cours de l’événement. Étant donné que les mesures d’atténuation prises dans le cadre du rassemblement de masse peuvent réduire le risque global de transmission de la COVID-19, elles doivent être prises en compte une fois l’évaluation des risques effectuée, pour mieux comprendre le risque global de transmission et de nouvelle propagation de la COVID-19 si le rassemblement de masse a lieu. La matrice de décision utilise la cote de risque et la cote liée aux mesures d’atténuation pour évaluer le risque global que le rassemblement de masse peut contribuer à la transmission et à une nouvelle propagation de la COVID-19.</t>
  </si>
  <si>
    <t>Compréhension globale de la situation actuelle de la COVID-19 par les organisateurs de l'événement</t>
  </si>
  <si>
    <t>Les organisateurs et le personnel responsable ont-ils été informés des plus récentes directives diffusées sur la pandémie de la COVID-19 (ressources Web officielles provenant de l’OMS, du CDC, de l’ECDC, de l’ONU, des fédérations sportives internationales, des autorités locales de santé publique)? Les organisateurs et le personnel concerné sont-ils déterminés à suivre les directives disponibles?</t>
  </si>
  <si>
    <t>Oui (complété)</t>
  </si>
  <si>
    <t>Les organisateurs ont-ils pris connaissance des rapports de situation au niveau mondial et au niveau local publiés par l’OMS ou les autorités locales de santé publique?</t>
  </si>
  <si>
    <t>Les organisateurs et le personnel responsable comprennent-ils les risques et les voies de transmission de la COVID-19, les mesures à prendre par les gens pour limiter la propagation de la maladie, les meilleures pratiques reconnues (notamment l’étiquette respiratoire, l’hygiène des mains, la distanciation physique) et les restrictions de déplacement adoptées par les différents pays pouvant affecter le rassemblement de masse?</t>
  </si>
  <si>
    <t>Cote</t>
  </si>
  <si>
    <t>Oui (Complété)</t>
  </si>
  <si>
    <t>Peut-être (En cours)</t>
  </si>
  <si>
    <t>Non (N'a pas été pris en compte)</t>
  </si>
  <si>
    <t>Préparation aux situations d'urgence et plans d'intervention pour l'événement</t>
  </si>
  <si>
    <t>Un plan de contingence médical pour la COVID-19 a-t-il été élaboré dans le cadre de cet événement sportif de masse?</t>
  </si>
  <si>
    <t>Le plan de contingence médical comprend-t-il des renseignements sur la manière dont les gens accèdent au système de santé du pays hôte (p. ex. service d'assistance téléphonique, équipes médicales et postes de premiers soins lors des rassemblements de masse, système de santé local)?</t>
  </si>
  <si>
    <t>La structure organisationnelle du rassemblement de masse compte-t-elle un coordonnateur ou une unité d'intervention d'urgence contre la COVID-19 dont les rôles et les responsabilités sont définis et qui est chargé de coordonner la planification de la préparation et de l'intervention sanitaires?</t>
  </si>
  <si>
    <t>Les organisateurs de l'événement du pays hôte ont-ils demandé un soutien à l'OMS ou aux autorités locales de santé publiques?</t>
  </si>
  <si>
    <t>Les organisateurs du rassemblement de masse ont-ils acquis le matériel suivant pour aider à réduire le risque de transmission de la COVID-19?</t>
  </si>
  <si>
    <t>Équipement de protection individuelle (p. ex. masques, gants et blouses) pour le personnel médical sur le site.</t>
  </si>
  <si>
    <t>Désinfectants pour les mains et gels à base d'alcool, mouchoirs, distributeurs de savon fréquemment remplacés, contenants fermés dans les salles de bain et les vestiaires destinés à l'élimination sécuritaire du matériel hygiénique (mouchoirs, serviettes, produits sanitaires).</t>
  </si>
  <si>
    <t>Désinfectants pour les mains et gels à base d'alcool à l'entrée de tous les sites et à travers tous les sites.</t>
  </si>
  <si>
    <t>Si une personne ne se sent pas bien ou présente des symptômes d'une infection respiratoire aigüe durant l'événement :</t>
  </si>
  <si>
    <t>Y a-t-il une procédure qui identifie clairement avec qui l'athlète ou le spectateur doit communiquer et comment il doit le faire s'il ne se sent pas bien?</t>
  </si>
  <si>
    <t>Y a-t-il un protocole qui détermine avec qui les organisateurs de l'événement devraient communiquer dans le territoire hôte pour rapporter des cas présumés et demander des tests et des investigations épidémiologiques?</t>
  </si>
  <si>
    <t>Y a-t-il des services de premiers soins ou autres services médicaux présents sur le site et équipés pour aider les patients ayant des symptômes respiratoires?</t>
  </si>
  <si>
    <t>Y a-t-il des salles d'isolement ou des unités mobiles d'isolement sur le site?</t>
  </si>
  <si>
    <t>Y a-t-il des installations médicales désignées pour prendre en charge les patients atteints de la COVID-19 dans le territoire hôte?</t>
  </si>
  <si>
    <t>Y a-t-il des services de transport dotés de personnel médical formé pour transporter les patients gravement atteints d'une infection respiratoire aigüe à un hôpital, au besoin?</t>
  </si>
  <si>
    <t>Existe-t-il un horaire de nettoyage pour garantir la propreté et l'hygiène des lieux? Il est fortement recommandé d'essuyer régulièrement toutes les surfaces et tout le matériel avec un désinfectant (avant, durant et après l'épreuve et entre chaque départ lors d'une compétition).</t>
  </si>
  <si>
    <t>Y a-t-il des mesures de dépistage établies, y compris des contrôles de la température des personnes à l'entrée des sites, sur le site des épreuves, lors des déplacements et dans les installations médicales sur place (postes de premiers soins)?</t>
  </si>
  <si>
    <t>Le pays ou territoire hôte effectue-t-il des tests de diagnostic de la COVID-19 en laboratoire?</t>
  </si>
  <si>
    <t>Peut-être (en cours)</t>
  </si>
  <si>
    <t>5.1O</t>
  </si>
  <si>
    <t>Le pays ou territoire hôte possède-t-il un plan de préparation et d'intervention d'urgence en matière de santé publique qui est apte à traiter les maladies respiratoires aigües, y compris la COVID-19?</t>
  </si>
  <si>
    <t>Y a-t-il une entente préliminaire avec le territoire hôte pour soigner les cas de COVID-19 liés au rassemblement de masse?</t>
  </si>
  <si>
    <t>Si l'événement dure 14 jours ou plus, le plan de contingence médical inclut-il des ressources et des protocoles permettant de gérer toutes les interventions en matière de santé publique qui s'avéreraient nécessaires et d'appuyer les autorités nationales de santé publique si les participants sont infectés et tombent malades durant l'événement? Si l'événement dure moins de 14 jours, veuillez répondre par Non (N'a pas été pris en compte).</t>
  </si>
  <si>
    <t>Si l'événement dure moins de 14 jours, le plan de contingence médical inclut-il des protocoles permettant aux organisateurs d'avertir tous les participants d'une exposition éventuelle à la COVID-19 si les organisateurs sont informés de la présence de cas présumés ou confirmés ayant pris part à l'événement? Si l'événement dure 14 jours ou plus, veuillez répondre par Non (N'a pas été pris en compte).</t>
  </si>
  <si>
    <t>Y a-t-il des tests de dépistage de la COVID-19 disponibles pour les athlètes et le personnel?</t>
  </si>
  <si>
    <t>Non (n'a pas été pris en compte)</t>
  </si>
  <si>
    <t>Coordination des partenaires et des intervenants</t>
  </si>
  <si>
    <t>Y a-t-il des processus établis, clairs et facilement compréhensibles pour rapporter les cas aux intervenants externes multi-sectoriels (y compris les autorités locales de santé publique, l'OMS, le CDC, l'ECDC, etc.) et diffuser les messages de communication du risque (médias)?</t>
  </si>
  <si>
    <t xml:space="preserve"> </t>
  </si>
  <si>
    <t>Commandement et contrôle</t>
  </si>
  <si>
    <t>Y a-t-il une autorité/instance décisionnelle et une procédure établie pour modifier, restreindre, reporter ou annuler l'événement sportif de masse dans le contexte évolutif de la pandémie de la COVID-19?</t>
  </si>
  <si>
    <t>Quelles sont les conséquences financières de cette décision?</t>
  </si>
  <si>
    <t>Y a-t-il un plan pour activer un centre des opérations sanitaires stratégiques en présence de cas présumés de COVID-19 liés à l'événement sportif de masse?</t>
  </si>
  <si>
    <t>Les organisateurs, les bénévoles et le personnel de l'événement ont-il suivi une formation et participé à des exercices relativement aux procédures visant à assurer la sécurité personnelle et aux mesures d'atténuation d'urgence (y compris celles mentionnées dans la présente liste de contrôle)?</t>
  </si>
  <si>
    <t>Y a-t-il un plan financier de rechange en cas de modification, de report ou d'annulation de l'événement par les organisateurs?</t>
  </si>
  <si>
    <t>Communication du risque</t>
  </si>
  <si>
    <t>Est-ce que les conseils de la santé publique au sujet des caractéristiques cliniques de la COVID-19 et des mesures préventives comme l'étiquette respiratoire, l'hygiène des mains et la distanciation physique ont été partagés avec l'ensemble du personnel et des bénévoles de l'événement, les athlètes, le public et les intervenants pertinents?</t>
  </si>
  <si>
    <t>Est-ce que les renseignements au sujet des populations à risque on été communiqués aux athlètes, aux membres du public et aux autres afin qu'ils puissent prendre des décisions éclairées relativement à leur participation, selon leur facteur de risque personnel?</t>
  </si>
  <si>
    <t>Est-ce que les conseils de la santé publique incluent des renseignements sur la signification des mesures suivantes : quarantaine, isolement volontaire et autosurveillance des symptômes?</t>
  </si>
  <si>
    <t>Les organisateurs de l'événement publieront-ils des mises à jour régulières sur la situation de la pandémie avant, pendant et après l'événement?</t>
  </si>
  <si>
    <t>Answer</t>
  </si>
  <si>
    <t>Score</t>
  </si>
  <si>
    <t>Sensibilisation aux directives la santé publique relativement à la COVID-19 avant et pendant l'événement</t>
  </si>
  <si>
    <t>Capacité de mobilisation</t>
  </si>
  <si>
    <t>Y a-t-il des mécanismes de mobilisation en place au cas où une urgence de santé publique surviendrait durant le rassemblement de masse (c.-à-d. cas présumés et confirmés de COVID-19)?</t>
  </si>
  <si>
    <t>Les mécanismes de mobilisation incluent-ils du financement pour la mise en place de nouvelles mesures d'atténuation?</t>
  </si>
  <si>
    <t>Les mécanismes de mobilisation incluent-ils une réserve d'équipement (p. ex. équipement de protection individuelle)?</t>
  </si>
  <si>
    <t>Les mécanismes de mobilisation incluent-ils la formation de personnel supplémentaire?</t>
  </si>
  <si>
    <t>Dissuader les personnes malades d'assister à l'événement</t>
  </si>
  <si>
    <t>Les organisateurs de la compétition ont-ils établi des plans visant à dissuader les personnes malades d'accéder/d'assister à l'événement?</t>
  </si>
  <si>
    <t>Contrôles administratifs</t>
  </si>
  <si>
    <t>Distanciation physique</t>
  </si>
  <si>
    <t>Les organisateurs de la compétition ont-ils installé des barrières physiques entre les visiteurs et/ou le personnel pour les fois où il sera impossible de respecter la distanciation physique?</t>
  </si>
  <si>
    <t>Contrôles techniques</t>
  </si>
  <si>
    <t>Les organisateurs de la compétition ont-il amélioré la ventilation?</t>
  </si>
  <si>
    <t>Masques non médicaux / Équipement de protection individuelle</t>
  </si>
  <si>
    <t>Quarantaine</t>
  </si>
  <si>
    <t>Les voyageurs passeront-ils un test de dépistage avant leur départ?</t>
  </si>
  <si>
    <t>Un rappel de ne pas voyager si on sent malade sera-t-il envoyé aux voyageurs?</t>
  </si>
  <si>
    <t>Un transport approprié entre l'aéroport et le lieu d'hébergement est-il prévu pour les voyageurs?</t>
  </si>
  <si>
    <t>Y a-t-il des établissements d'hébergement qui peuvent répondre aux exigences en matière de quarantaine?</t>
  </si>
  <si>
    <t>Les voyageurs seront-ils avertis de ne pas quitter leur chambre d'hotel durant la période de quarantaine ni d'utiliser les installations hôtelières (c.-à-d. lieu de détente, restaurant, bar, salle d'entraînement, piscine, spa, sauna)?</t>
  </si>
  <si>
    <t>Les voyageurs connaissent-ils les symptômes à surveiller et la personne à contacter s'ils tombent malades?</t>
  </si>
  <si>
    <t>Les voyageurs peuvent-ils subvenir à leurs besoins essentiels de façon sécuritaire (c.-à-d. livraison de repas et de médicaments sans contact) pendant l'auto-isolement?</t>
  </si>
  <si>
    <t>Résumé de l'état de préparation en matière de santé publique</t>
  </si>
  <si>
    <t>État de préparation propre à chaque sport</t>
  </si>
  <si>
    <t>État de préparation propre à chaque sport (international)</t>
  </si>
  <si>
    <t>Mesures d'atténuation particulières</t>
  </si>
  <si>
    <t>Mesures d'atténuation : athlètes</t>
  </si>
  <si>
    <t>La compétition se limite-t-elle aux athlètes de haute performance et aux athlètes professionnels?</t>
  </si>
  <si>
    <t>Les athlètes seront-ils séparés des autres groupes, comme les officiels, le personnel de soutien et les spectateurs, pour limiter la transmission?</t>
  </si>
  <si>
    <t>Un contrôle de l'état de santé a-t-il été effectué sur tous les athlètes avant de voyager afin de documenter les maladies concomitantes et les incapacités?</t>
  </si>
  <si>
    <t>Les athlètes recevront-ils des sacs scellables ou des contenants pour leur permettre d'entreposer ou d'éliminer de façon sécuritaire leur matériel hygiénique (p. ex. mouchoirs, serviettes, bouteilles d'eau)?</t>
  </si>
  <si>
    <t>Y aura-t-il des contrôles quotidiens de l'état de santé des participants sur les lieux?</t>
  </si>
  <si>
    <t xml:space="preserve">Mesures d'atténuation : hygiène générale </t>
  </si>
  <si>
    <t>Y a-t-il des mesures préventives en place pour gérer de façon sécuritaire la réhydratation, les postes de ravitaillement sur le circuit de la compétition ou les services de récupération après l'épreuve?</t>
  </si>
  <si>
    <t>Y a-t-il des mesures préventives en place pour limiter le partage d'équipement, de serviettes, etc.?</t>
  </si>
  <si>
    <t>Le nettoyage et la désinfection des aires communes et de l'équipement (p. ex. toilettes, vestiaires, chambres d'appel, zone neutre, etc. ) seront-ils faits?</t>
  </si>
  <si>
    <t>Mesures d'atténuation : main d'œuvre et bénévoles</t>
  </si>
  <si>
    <t>Y aura-t-il des stratégies d'évaluation et de gestion des risques en place pour les catégories (participants, bénévoles, main d'œuvre) ayant accès aux zones d'accès restreint?</t>
  </si>
  <si>
    <t>11.1O</t>
  </si>
  <si>
    <t>Y aura-t-il un contrôle quotidien de l'état de santé des personnes de chaque catégorie (participants, bénévoles, main d'œuvre) ayant accès aux zones d'accès restreint?</t>
  </si>
  <si>
    <t>Personnel : est-ce que tout le personnel de soutien doit nécesserairement voyager ou est-il possible de faire appel à un service de soutien virtuel?</t>
  </si>
  <si>
    <t>Mesures d'atténuation : circuit de la compétition</t>
  </si>
  <si>
    <t>Est-il possible de modifier la configuration de la ligne de départ, de la ligne d'arrivée et/ou du circuit de la compétition afin de limiter la transmission?</t>
  </si>
  <si>
    <t>Mesures d'atténuation : spectateurs</t>
  </si>
  <si>
    <t>L'événement peut-il avoir lieu sans les spectateurs, les personnalités de marque et les invités?</t>
  </si>
  <si>
    <t>L'événement sportif disposera-t-il de places désignées pour tous les spectateurs, les personnalités de marque et les invités?</t>
  </si>
  <si>
    <t>Mesures d'atténuation : voyage et transport</t>
  </si>
  <si>
    <t>Les équipes peuvent-elles avoir accès à des vols directs ou à un service de transport privé pour se rendre sur les lieux de la compétition?</t>
  </si>
  <si>
    <t>Les équipes voyageront-elles séparément entre leur lieu d'hébergement et les sites de compétition? Le véhicule sera-t-il nettoyé entre chaque utilisation?</t>
  </si>
  <si>
    <t>Les équipes disposeront-elles de leurs propres coins-repas (pas de buffet) à l'hôtel?</t>
  </si>
  <si>
    <t>Une période de quarantaine sera-t-elle requise avant et/ou après la compétition?</t>
  </si>
  <si>
    <t>Le comité organisateur exigera-t-il un test de dépistage? Qui en assumera les frais?</t>
  </si>
  <si>
    <t>11.2O</t>
  </si>
  <si>
    <t>L'utilisation des services de transport public et de covoiturage sera-t-elle évitée?</t>
  </si>
  <si>
    <t>Les équipes procèderont-elles au "regroupement en cohorte" pour se déplacer en petits groupes avec plusieurs véhicules?</t>
  </si>
  <si>
    <t>Les autobus et les navettes condamneront-ils des bancs pour encourager la distanciation physique?</t>
  </si>
  <si>
    <t>Les autobus et les navettes seront-ils aménagés avec des barrières physiques pour protéger les chauffeurs?</t>
  </si>
  <si>
    <t>Les fenêtres des véhicules seront-elles ouvertes pour permettre une meilleure ventilation?</t>
  </si>
  <si>
    <t>Les chauffeurs et les passagers devront-ils porter des masques non médicaux ou des couvre-visages?</t>
  </si>
  <si>
    <t>Mesures d'atténuation : hébergement</t>
  </si>
  <si>
    <t>L'établissement d'hébergement sera-t-il à l'usage exclusif des participants de l'événement ou du camp?</t>
  </si>
  <si>
    <t>Les hébergements disposeront-t-ils d'installations isolées et d'aires communes pour les groupes ou équipes de différentes régions ou pour les équipes individuelles?</t>
  </si>
  <si>
    <t>La disposition des chambres permettra-elle de loger une ou deux personnes maximum par chambre avec salle de bain privée?</t>
  </si>
  <si>
    <t>11.3O</t>
  </si>
  <si>
    <t>Le personnel de l'hôtel pourra-t-il respecter la distanciation physique avec constance?</t>
  </si>
  <si>
    <t>Mesures d'atténuation : assurance</t>
  </si>
  <si>
    <t>Le comité organisateur ou la fédération prendra-t-elle une assurance contre la COVID-19?</t>
  </si>
  <si>
    <t>L'assurance inclut-elle une période de quarantaine et un séjour à l'hôpital prolongés, y compris pour le personnel de soutien?</t>
  </si>
  <si>
    <t>Résumé de l'état de préparation propre à chaque sport</t>
  </si>
  <si>
    <t>Event Risk Assessment (International)</t>
  </si>
  <si>
    <t>A. Risk Rating</t>
  </si>
  <si>
    <t>Score %</t>
  </si>
  <si>
    <t>#</t>
  </si>
  <si>
    <t>Parameter</t>
  </si>
  <si>
    <t xml:space="preserve">Yes </t>
  </si>
  <si>
    <t xml:space="preserve">No </t>
  </si>
  <si>
    <t>Percentage %</t>
  </si>
  <si>
    <t>Total  Responses</t>
  </si>
  <si>
    <t>Very Low Risk</t>
  </si>
  <si>
    <t>Risk Assessment</t>
  </si>
  <si>
    <t>Low Risk</t>
  </si>
  <si>
    <t>Seasonal or Contained</t>
  </si>
  <si>
    <t xml:space="preserve"> Outbreak Post Peak or Outbreak under Control</t>
  </si>
  <si>
    <t>Active Outbreak</t>
  </si>
  <si>
    <t>Medium Risk</t>
  </si>
  <si>
    <t>W.H.O. related pandemic phase of the country</t>
  </si>
  <si>
    <t>*</t>
  </si>
  <si>
    <t>High Risk</t>
  </si>
  <si>
    <t>Very High Risk</t>
  </si>
  <si>
    <t>Public Health Preparedness (International)</t>
  </si>
  <si>
    <t>B. Sport-Specific Preparedness  Rating</t>
  </si>
  <si>
    <t>Yes (Completed)</t>
  </si>
  <si>
    <t>Maybe (In Progress)</t>
  </si>
  <si>
    <t>No (Not Considered)</t>
  </si>
  <si>
    <t>Actual Score</t>
  </si>
  <si>
    <t>Max Score</t>
  </si>
  <si>
    <t xml:space="preserve">Mass gathering mitigation checklist </t>
  </si>
  <si>
    <t>Very Good</t>
  </si>
  <si>
    <t>Event emergency preparedness and response plans</t>
  </si>
  <si>
    <t>Moderate</t>
  </si>
  <si>
    <t>Mass gathering event acquired the following supplies</t>
  </si>
  <si>
    <t>Poor</t>
  </si>
  <si>
    <t>Symptoms of an acute respiratory infection during the event</t>
  </si>
  <si>
    <t>Very Poor</t>
  </si>
  <si>
    <t>Stakeholder and partner coordination</t>
  </si>
  <si>
    <t>Command and control</t>
  </si>
  <si>
    <t>Risk communication</t>
  </si>
  <si>
    <t xml:space="preserve">Public health awareness of COVID-19 </t>
  </si>
  <si>
    <t>Surge capacity</t>
  </si>
  <si>
    <t>Discourage ill individuals</t>
  </si>
  <si>
    <t>Administrative Controls</t>
  </si>
  <si>
    <t>Physical Distancing</t>
  </si>
  <si>
    <t>Engineering Controls</t>
  </si>
  <si>
    <t>Non-Medical Masks / Personal Protective Equipment</t>
  </si>
  <si>
    <t>Public Health Preparedness</t>
  </si>
  <si>
    <t>Sport-Specific Preparedness (International)</t>
  </si>
  <si>
    <t>C. Public Health Preparedness  Rating</t>
  </si>
  <si>
    <t>Specific Mitigation Measures</t>
  </si>
  <si>
    <t>Évaluation du risque (national)</t>
  </si>
  <si>
    <t>L'événement aura-t-il lieu dans plusieurs sites, villes, régions?</t>
  </si>
  <si>
    <t xml:space="preserve">État de préparation en matière de santé publique (national)				</t>
  </si>
  <si>
    <t>État de préparation en matière de santé publique (national)</t>
  </si>
  <si>
    <t>Le plan de contingence médical comprend-t-il des renseignements sur la manière dont les gens accèdent au système de santé de la région hôte (p. ex. service d'assistance téléphonique, équipes médicales et postes de premiers soins lors des rassemblements de masse, système de santé local)?</t>
  </si>
  <si>
    <t>Les organisateurs de l'événement de la région hôte ont-ils demandé un soutien à l'OMS ou aux autorités locales de santé publiques?</t>
  </si>
  <si>
    <t>Y a-t-il un protocole qui détermine avec qui les organisateurs de l'événement devraient communiquer dans la région hôte pour rapporter des cas présumés et demander des tests et des investigations épidémiologiques?</t>
  </si>
  <si>
    <t>Y a-t-il des installations médicales désignées pour prendre en charge les patients atteints de la COVID-19 dans la région hôte?</t>
  </si>
  <si>
    <t>La région hôte effectue-t-elle des tests de diagnostic de la COVID-19 en laboratoire dont les tests sont facilement accessibles et les résultats rapidement disponibles?</t>
  </si>
  <si>
    <t>Y a-t-il une entente préliminaire avec la région hôte pour soigner les cas de COVID-19 liés au rassemblement de masse?</t>
  </si>
  <si>
    <t xml:space="preserve"> L'événement sportif de masse inclut-il une stratégie de communication du risque relativement à la COVID-19?</t>
  </si>
  <si>
    <t>Une ou plusieurs personnes ont-elle été désignées pour diriger les activités médias et gérer toutes les communications externes avec les officiels gouvernementaux nationaux et internationaux, le grand public et les médias?</t>
  </si>
  <si>
    <t>Un suivi des médias nationaux et internationaux et des médias sociaux sera-t-il mis en place pour réfuter les rumeurs?</t>
  </si>
  <si>
    <t>Une coordination sera-t-elle été établie entre les chaînes officielles et les sites de médias sociaux comme Twitter, Facebook et Instagram pour permettre aux organisateurs de diffuser des messages ciblés afin de réfuter les rumeurs et les fausses déclarations ainsi que d'envoyer des mises à jour et des rapports de situation sur l'événement?</t>
  </si>
  <si>
    <t>État de préparation propre à chaque sport (national)</t>
  </si>
  <si>
    <t>Event Risk Assessment (Domestic)</t>
  </si>
  <si>
    <t>Public Health Preparedness (Domestic)</t>
  </si>
  <si>
    <t>Sport-Specific Preparedness (Domestic)</t>
  </si>
  <si>
    <t>Liste de contrôle pour les événements et les camps d'entraînements</t>
  </si>
  <si>
    <t>À noter : cette liste de contrôle aidera dans la planification d'événements et de camps d'entraînement au Canada et à l'étranger. D'autres éléments propres à votre sport peuvent s'ajouter à cette liste de base.</t>
  </si>
  <si>
    <t>Renseignements sur l'événement/camp d'entraînement</t>
  </si>
  <si>
    <t>Nom de l'événement/camp</t>
  </si>
  <si>
    <t>Lieu</t>
  </si>
  <si>
    <t>Niveau de risque (Du R-SAT)</t>
  </si>
  <si>
    <t xml:space="preserve">Début / Date d'arrivée : </t>
  </si>
  <si>
    <t xml:space="preserve">Fin / Date de départ : </t>
  </si>
  <si>
    <t>Durée de l'événement / camp</t>
  </si>
  <si>
    <t>Contact principal / organisateur :</t>
  </si>
  <si>
    <t>Contact en cas d'urgence :</t>
  </si>
  <si>
    <t>Nombre de participants</t>
  </si>
  <si>
    <t>Détails</t>
  </si>
  <si>
    <t>Personne responsable</t>
  </si>
  <si>
    <t>Complété?</t>
  </si>
  <si>
    <t>Niveau de risque élevé/faible</t>
  </si>
  <si>
    <t>Questions en suspens?</t>
  </si>
  <si>
    <t>Renseignements sur le lieu</t>
  </si>
  <si>
    <t>Adresse du site</t>
  </si>
  <si>
    <t>Ville la plus proche</t>
  </si>
  <si>
    <t>Hôpital le plus proche</t>
  </si>
  <si>
    <t>Personne-ressource locale : clinique/médecin</t>
  </si>
  <si>
    <t>Pharmacie</t>
  </si>
  <si>
    <t>Personne-ressource en santé publique</t>
  </si>
  <si>
    <t>Personnes à contacter au consulat ou à l'ambassade du Canada</t>
  </si>
  <si>
    <t>Participants</t>
  </si>
  <si>
    <t>Chef d'équipe/responsable de l'événement</t>
  </si>
  <si>
    <t>Entraîneur principal</t>
  </si>
  <si>
    <t>Responsable médical</t>
  </si>
  <si>
    <t>Athlètes</t>
  </si>
  <si>
    <t>Entraîneurs</t>
  </si>
  <si>
    <t>Membres du personnel</t>
  </si>
  <si>
    <t>Responsables ne se déplaçant pas avec l'équipe</t>
  </si>
  <si>
    <t>Renseignement sur le voyage</t>
  </si>
  <si>
    <t>Mode de transport</t>
  </si>
  <si>
    <t>Itinéraire de départ/numéros de vol</t>
  </si>
  <si>
    <t>Transfert vers le site/hébergement</t>
  </si>
  <si>
    <t>Transport sur le site</t>
  </si>
  <si>
    <t>Assurance</t>
  </si>
  <si>
    <t>Hébergement et repas</t>
  </si>
  <si>
    <t>Adresse</t>
  </si>
  <si>
    <t>Personne-ressource</t>
  </si>
  <si>
    <t>Type d'hébergement</t>
  </si>
  <si>
    <t>Type de chambre</t>
  </si>
  <si>
    <t>Besoins ou accès particuliers pour la chambre</t>
  </si>
  <si>
    <t>Cuisinette ou appareil de cuisson?</t>
  </si>
  <si>
    <t>Réfrigérateur</t>
  </si>
  <si>
    <t>Buanderie</t>
  </si>
  <si>
    <t>Nettoyage</t>
  </si>
  <si>
    <t>Repas</t>
  </si>
  <si>
    <t>Style de repas</t>
  </si>
  <si>
    <t>Coordonnées du responsable de cuisine</t>
  </si>
  <si>
    <t>Besoins alimentaires particuliers</t>
  </si>
  <si>
    <t>Salle à manger privée?</t>
  </si>
  <si>
    <t>Stations sanitaires</t>
  </si>
  <si>
    <t>Renseignements sur le site principal</t>
  </si>
  <si>
    <t>Accréditation/détails sur l'accès</t>
  </si>
  <si>
    <t>Securité</t>
  </si>
  <si>
    <t>Dépistage</t>
  </si>
  <si>
    <t>Accès ou plages horaires réservés?</t>
  </si>
  <si>
    <t>Vestiaires/douches - privés?</t>
  </si>
  <si>
    <t xml:space="preserve">Aires de repos et de préparation </t>
  </si>
  <si>
    <t>Aire d'échauffement/haltères : accès?</t>
  </si>
  <si>
    <t>Repas sur le site?</t>
  </si>
  <si>
    <t>Accès aux toilettes</t>
  </si>
  <si>
    <t>Protocoles de nettoyage</t>
  </si>
  <si>
    <t>Désinfectants pour les mains/stations sanitaires</t>
  </si>
  <si>
    <t>Casiers/dépôts à sacs sécurisés</t>
  </si>
  <si>
    <t>Demandes particulières</t>
  </si>
  <si>
    <t>Services médicaux/premiers soins</t>
  </si>
  <si>
    <t>Autres sites (p. ex. salle de musculation)</t>
  </si>
  <si>
    <t>Infos sur l'accès</t>
  </si>
  <si>
    <t>Renseignements sur le transport local</t>
  </si>
  <si>
    <t>Transport à l'usage exclusif de l'équipe?</t>
  </si>
  <si>
    <t>Type (p. ex. voitures de location)</t>
  </si>
  <si>
    <t>Personne à contacter</t>
  </si>
  <si>
    <t>Chauffeurs désignés</t>
  </si>
  <si>
    <t>Transport public?</t>
  </si>
  <si>
    <t>Renseignements sur les participants et le camp/événement</t>
  </si>
  <si>
    <t>Objectif du camp/événement (niveau d'importance)</t>
  </si>
  <si>
    <t>Nombre total de personnes sur le site</t>
  </si>
  <si>
    <t>Autres équipes?</t>
  </si>
  <si>
    <t>Participants internationaux?</t>
  </si>
  <si>
    <t>Pays participants</t>
  </si>
  <si>
    <t>Bénévoles?</t>
  </si>
  <si>
    <t>Sécurité</t>
  </si>
  <si>
    <t>Services médicaux et de santé</t>
  </si>
  <si>
    <t>Niveau de risque de l'activité</t>
  </si>
  <si>
    <t>Urgence la plus proche (niveau de traumatisme?)</t>
  </si>
  <si>
    <t>Numéro des secours locaux (ambulance/police/incendie)</t>
  </si>
  <si>
    <t>Clinique locale/médecin</t>
  </si>
  <si>
    <t>Contacts locaux pour services médicaux</t>
  </si>
  <si>
    <t>Clinique thérapeuthique locale</t>
  </si>
  <si>
    <t>Personne à contacter à la pharmacie (apporter prescriptions canadiennes?)</t>
  </si>
  <si>
    <t>Risque lié à l'hygiène et à l'alimentation</t>
  </si>
  <si>
    <t>Risque de maladies locales (virus du Nil occidental, Zika/encéphalite japonaise/ mal de l'altitude, etc.)</t>
  </si>
  <si>
    <t>Saison de la grippe</t>
  </si>
  <si>
    <t>Vaccins requis</t>
  </si>
  <si>
    <t>Besoins particuliers/personnes à risque</t>
  </si>
  <si>
    <t>Autres</t>
  </si>
  <si>
    <t>Renseignements relatifs à la COVID</t>
  </si>
  <si>
    <t>Taux de transmission locale</t>
  </si>
  <si>
    <t>Quarantaine obligatoire à l'arrivée</t>
  </si>
  <si>
    <t>Test de dépistage avant le départ?</t>
  </si>
  <si>
    <t>Contrôle de l'état de santé avant le départ</t>
  </si>
  <si>
    <t>Contrôle quotidien de l'état de santé/ Tests de dépistage/Prise de température</t>
  </si>
  <si>
    <t>Méthode de consignation et de rapport</t>
  </si>
  <si>
    <t>Limite sur la taille des groupes?</t>
  </si>
  <si>
    <t>Plan en matière d'isolement</t>
  </si>
  <si>
    <t>Disponibilité locale des tests?</t>
  </si>
  <si>
    <t>Disponibilité locale d'un traitement</t>
  </si>
  <si>
    <t>Restrictions de voyage</t>
  </si>
  <si>
    <t>Recherche des contacts</t>
  </si>
  <si>
    <t>Assurance médicale incluant la COVID</t>
  </si>
  <si>
    <t>Utilisation du masque</t>
  </si>
  <si>
    <t>Gants</t>
  </si>
  <si>
    <t>Plans de mise en quarantaine liés à la COVID</t>
  </si>
  <si>
    <t>Salle exclusivement pour la COVID</t>
  </si>
  <si>
    <t>Coordonnées</t>
  </si>
  <si>
    <t>Restauration (livraison/service aux chambres)?</t>
  </si>
  <si>
    <t>Transport - plan de rapatriement</t>
  </si>
  <si>
    <t>Partenaire désigné en cas de séjour prolongé</t>
  </si>
  <si>
    <t>Protocoles sur la recherche des contacts</t>
  </si>
  <si>
    <t>Personne-ressource médicale locale en cas de COVID</t>
  </si>
  <si>
    <t>Matériel médical spécifique</t>
  </si>
  <si>
    <t>Trousse médicale - fournitures requises</t>
  </si>
  <si>
    <t>Trousses de premiers soins</t>
  </si>
  <si>
    <t>Équipements spécialisés (cathéter, etc.)</t>
  </si>
  <si>
    <t>Masques N95</t>
  </si>
  <si>
    <t>Blouses</t>
  </si>
  <si>
    <t>Sacs pour déchets dangeureux</t>
  </si>
  <si>
    <t>Désinfectants pour les mains</t>
  </si>
  <si>
    <t>Lingettes/vaporisateurs désinfectants</t>
  </si>
  <si>
    <t>Thermomètres</t>
  </si>
  <si>
    <t>Défibrillateur externe automatisé</t>
  </si>
  <si>
    <t>Plan de contingence médical</t>
  </si>
  <si>
    <t>Cliquez ici pour consulter le diagramme.</t>
  </si>
  <si>
    <t>Renseignements sur les tests de dépistage de la COVID et les risques</t>
  </si>
  <si>
    <t>Nom</t>
  </si>
  <si>
    <t>Date du test</t>
  </si>
  <si>
    <t>Resultat</t>
  </si>
  <si>
    <t>Contact avec la COVID?</t>
  </si>
  <si>
    <t>Déplacements</t>
  </si>
  <si>
    <t xml:space="preserve">Sx </t>
  </si>
  <si>
    <t>Niveau de risque</t>
  </si>
  <si>
    <t>Coordonnées de la personne-ressource</t>
  </si>
  <si>
    <t>Lignes directrices générales pour le retour à la compétition du sport de haute performance</t>
  </si>
  <si>
    <t>Catégories liées à l'évaluation du risque et aux mesures d’atténuation</t>
  </si>
  <si>
    <t>Sous-catégories</t>
  </si>
  <si>
    <t>Liens vers la référence</t>
  </si>
  <si>
    <t>Connaissances du personnel</t>
  </si>
  <si>
    <t xml:space="preserve">Formation des entraîneurs, des athlètes et du personnel (protection individuelle, sécurité, roulement du personnel).                                                                 </t>
  </si>
  <si>
    <t>Maladie à coronavirus (COVID-19) : Prévention et risques</t>
  </si>
  <si>
    <t>Maladie à coronavirus (COVID-19) : Mise à jour sur l’éclosion</t>
  </si>
  <si>
    <t>Mesures que vous pouvez prendre pour arrêter la propagation de COVID-19</t>
  </si>
  <si>
    <t>Évitez la propagation de la COVID-19 : Lavez vos mains</t>
  </si>
  <si>
    <t>À propos de la maladie à coronavirus (COVID-19)</t>
  </si>
  <si>
    <t>Sensibilisation à la santé publique</t>
  </si>
  <si>
    <t>Renseignements sur le dépistage.</t>
  </si>
  <si>
    <t>Comprendre le dépistage de la COVID-19</t>
  </si>
  <si>
    <t>Capacité d'isolement</t>
  </si>
  <si>
    <t>Identification et gestion des athlètes symptomatiques, procédures d’isolement, soins aux athlètes en isolement.</t>
  </si>
  <si>
    <t>Comment s'isoler chez soi lorsqu'on est peut-être atteint de la COVID-19</t>
  </si>
  <si>
    <t xml:space="preserve">                          </t>
  </si>
  <si>
    <t>Plan de préparation en cas d’urgence</t>
  </si>
  <si>
    <t>Plans de recherche des contacts, leadership d’intervention, lien vers SPC, nettoyage et équipement de protection individuelle, planification des transports.</t>
  </si>
  <si>
    <t>Nettoyage et désinfection des espaces publics pendant la COVID-19</t>
  </si>
  <si>
    <t>Mesures pour réduire la COVID-19 dans votre communauté</t>
  </si>
  <si>
    <t>Masques non médicaux et couvre‑visage</t>
  </si>
  <si>
    <t>Coordination de la logistique</t>
  </si>
  <si>
    <t>Équipe des opérations de la COVID-19. Lien vers les autorités sanitaires en cas d’éclosion.</t>
  </si>
  <si>
    <t>Ressources des provinces et des territoires sur la COVID-19</t>
  </si>
  <si>
    <t>Outil d'atténuation des risques concernant les rassemblements et événements ayant lieu pendant la pandémie de la COVID-19</t>
  </si>
  <si>
    <t>Mesures d’atténuation propres au sport</t>
  </si>
  <si>
    <t>Contrôle et suivi de l’état de santé. Accès et utilisation des installations et de l’équipement.</t>
  </si>
  <si>
    <t>Maladie à coronavirus (COVID-19) : Symptômes et traitement</t>
  </si>
  <si>
    <t>Liste de désinfectants dont l’utilisation contre la COVID-19 a été prouvée</t>
  </si>
  <si>
    <t>Réponses</t>
  </si>
  <si>
    <t>Phase de la pandémie</t>
  </si>
  <si>
    <t>Éclosion post pic ou contrôlée</t>
  </si>
  <si>
    <t>Éclosion active</t>
  </si>
  <si>
    <t>Visières de protection</t>
  </si>
  <si>
    <t>Lunettes de protection</t>
  </si>
  <si>
    <t>Mesures d'atténuation des risques</t>
  </si>
  <si>
    <t xml:space="preserve">Stratégies d'atténuation des risques concernant les rassemblements et les événements                                                                                                                                                                                                                                                                                         </t>
  </si>
  <si>
    <t>Les athlètes, les entraîneurs, le personnel de soutien et le personnel des organismes auront-ils des interactions étroites (c.-à-d. à moins de 2 mètres) et prolongées?</t>
  </si>
  <si>
    <t>L'événement comprend-t-il des activités qui augmentent le risque d'émission de gouttelettes (p. ex. encouragements ou cris)?</t>
  </si>
  <si>
    <t>Les athlètes, les entraîneurs, le personnel de soutien et le personnel des organismes auront-ils un contact fréquent avec des surfaces à forte sollicitation?</t>
  </si>
  <si>
    <t>L'événement accueillera-t-il une foule (c.-à-d. forte densité de personnes et proximité étroite)?</t>
  </si>
  <si>
    <t>Les sites seront-ils aménagés de façon à offrir aux visiteurs une bonne accessibilité aux pratiques d'hygiène personnelle (p. ex. accès à des stations/produits pour l'hygiène des mains à différentes hauteurs) et à se confiner dans un espace sécuritaire et respectueux de la culture au cas où ils tombent malades?</t>
  </si>
  <si>
    <t>Fournir des masques non médicaux au personnel non médical et aux participants.</t>
  </si>
  <si>
    <t>Tenir un registre détaillé des participants et de leurs coordonnées (p. ex. feuille de présence ou registre des entrées géré par une seule personne pour réduire le partage des papiers/crayons) de façon sécuritaire afin de faciliter l'enquête des cas et des contacts par les autorités de santé publique à la suite d'une exposition possible lors de l'événement.</t>
  </si>
  <si>
    <t>Les mécanismes de mobilisation prévoient-il faire appel à des bénévoles et, si oui, y a-t-il des mesures pour assurer une  capacité supplémentaire?</t>
  </si>
  <si>
    <t>Les organisateurs de la compétition ont-ils encouragé et favorisé des pratiques préventives personnelles? Tout le monde joue un rôle dans la sécurité de l'événement , y compris les participants, les planificateurs, les organisateurs, les opérateurs, les contractants et toutes les autres personnes qui interagissent avec les sites avant, durant et après l'événement.</t>
  </si>
  <si>
    <t>Y a-t-il des mesures de dépistage établies, y compris des contrôles de la température des participants à l'entrée des sites, sur le site des épreuves, lors des déplacements et dans les installations médicales sur place (postes de premiers soins)?</t>
  </si>
  <si>
    <t>Existe-t-il un horaire de nettoyage pour garantir la propreté et l'hygiène des lieux? Il est fortement recommandé d'essuyer régulièrement toutes les surfaces et tout le matériel avec un désinfectant (avant, durant et après l'événement et entre chaque épreuve/départ lors d'une compétition).</t>
  </si>
  <si>
    <t>Y a-t-il une modification des pratiques et des programmes afin de réduire le nombre et la durée des contacts entre les participants?</t>
  </si>
  <si>
    <t>Les organisateurs de la compétition encouragent-ils la distanciation physique (garder une distance de 2 mètres entre les personnes), qui est l'un des moyens les plus efficaces pour réduire la propagation de la maladie?</t>
  </si>
  <si>
    <t>Les organisateurs de la compétition ont-ils installé des barrières physiques entre les participants et/ou le personnel pour les fois où il sera impossible de respecter la distanciation physique?</t>
  </si>
  <si>
    <t>Les organisateurs de la compétition ont-ils pris des mesures pour réduire les risques d'exposition aux surfaces à forte sollicitation?</t>
  </si>
  <si>
    <t>Les organisateurs de la compétition ont-ils pris des mesures d'atténuation des risques pour protéger les personnes plus susceptibles de développer une forme grave de la COVID-19?</t>
  </si>
  <si>
    <t>Les organisateurs de la compétition ont-ils mis en œuvre (ou songé à)  une politique de masque obligatoire pour les participants de l'événement?</t>
  </si>
  <si>
    <t>Y aura-t-il une désinfection régulière des surfaces à forte sollicitation (p. ex. poignées de porte, ceintures de sécurité)?</t>
  </si>
  <si>
    <t>Le personnel de l'hôtel sera-t-il soumis à un test de dépistage quotidien?</t>
  </si>
  <si>
    <t>Le personnel de l'hôtel devra-t-il respecter des politiques sur le port obligatoire du masque?</t>
  </si>
  <si>
    <t>Est-ce que l'événement compétitif durera plus d'une journée?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</si>
</sst>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2"/>
      <color theme="1"/>
      <name val="Calibri"/>
      <family val="2"/>
      <scheme val="minor"/>
    </font>
    <font>
      <sz val="12"/>
      <color theme="0"/>
      <name val="Calibri"/>
      <family val="2"/>
      <scheme val="minor"/>
    </font>
    <font>
      <b/>
      <sz val="12"/>
      <color rgb="FF444444"/>
      <name val="Calibri"/>
      <family val="2"/>
      <scheme val="minor"/>
    </font>
    <font>
      <sz val="12"/>
      <color rgb="FF444444"/>
      <name val="Calibri"/>
      <family val="2"/>
      <scheme val="minor"/>
    </font>
    <font>
      <sz val="14"/>
      <color rgb="FF444444"/>
      <name val="Calibri"/>
      <family val="2"/>
      <scheme val="minor"/>
    </font>
    <font>
      <sz val="11"/>
      <color rgb="FF444444"/>
      <name val="Calibri"/>
      <family val="2"/>
      <scheme val="minor"/>
    </font>
    <font>
      <sz val="12"/>
      <color theme="1"/>
      <name val="Calibri"/>
      <family val="2"/>
      <scheme val="minor"/>
    </font>
    <font>
      <b/>
      <sz val="12"/>
      <color theme="0"/>
      <name val="Calibri"/>
      <family val="2"/>
      <scheme val="minor"/>
    </font>
    <font>
      <sz val="11"/>
      <color rgb="FF444444"/>
      <name val="Arial"/>
      <family val="2"/>
    </font>
    <font>
      <b/>
      <sz val="12"/>
      <color theme="1"/>
      <name val="Calibri"/>
      <family val="2"/>
      <scheme val="minor"/>
    </font>
    <font>
      <b/>
      <sz val="16"/>
      <color rgb="FF444444"/>
      <name val="Calibri"/>
      <family val="2"/>
      <scheme val="minor"/>
    </font>
    <font>
      <b/>
      <sz val="24"/>
      <color rgb="FF444444"/>
      <name val="Calibri"/>
      <family val="2"/>
      <scheme val="minor"/>
    </font>
    <font>
      <sz val="11"/>
      <color theme="1"/>
      <name val="Calibri"/>
      <family val="2"/>
      <charset val="204"/>
      <scheme val="minor"/>
    </font>
    <font>
      <b/>
      <sz val="11"/>
      <color theme="0"/>
      <name val="Calibri"/>
      <family val="2"/>
      <scheme val="minor"/>
    </font>
    <font>
      <sz val="11"/>
      <color theme="0"/>
      <name val="Calibri"/>
      <family val="2"/>
      <scheme val="minor"/>
    </font>
    <font>
      <sz val="12"/>
      <color rgb="FF000000"/>
      <name val="Calibri"/>
      <family val="2"/>
      <scheme val="minor"/>
    </font>
    <font>
      <b/>
      <sz val="12"/>
      <color theme="0"/>
      <name val="Arial"/>
      <family val="2"/>
    </font>
    <font>
      <b/>
      <u/>
      <sz val="16"/>
      <color theme="0"/>
      <name val="Calibri"/>
      <family val="2"/>
      <scheme val="minor"/>
    </font>
    <font>
      <u/>
      <sz val="12"/>
      <color theme="0"/>
      <name val="Calibri"/>
      <family val="2"/>
      <scheme val="minor"/>
    </font>
    <font>
      <b/>
      <sz val="12"/>
      <color rgb="FF000000"/>
      <name val="Calibri"/>
      <family val="2"/>
      <scheme val="minor"/>
    </font>
    <font>
      <b/>
      <sz val="11"/>
      <color theme="1"/>
      <name val="Calibri"/>
      <family val="2"/>
      <scheme val="minor"/>
    </font>
    <font>
      <b/>
      <sz val="12"/>
      <color theme="1"/>
      <name val="Calibri (Body)"/>
    </font>
    <font>
      <u/>
      <sz val="12"/>
      <color theme="10"/>
      <name val="Calibri"/>
      <family val="2"/>
      <scheme val="minor"/>
    </font>
    <font>
      <sz val="12"/>
      <color theme="1"/>
      <name val="Calibri (Body)"/>
    </font>
    <font>
      <b/>
      <sz val="12"/>
      <color rgb="FFFFFFFF"/>
      <name val="Calibri (Body)"/>
    </font>
    <font>
      <b/>
      <sz val="12"/>
      <color rgb="FF000000"/>
      <name val="Calibri (Body)"/>
    </font>
    <font>
      <sz val="12"/>
      <color rgb="FF000000"/>
      <name val="Calibri (Body)"/>
    </font>
    <font>
      <b/>
      <sz val="14"/>
      <color theme="0"/>
      <name val="Calibri"/>
      <family val="2"/>
      <scheme val="minor"/>
    </font>
    <font>
      <sz val="12"/>
      <color theme="1"/>
      <name val="Calibri"/>
      <family val="1"/>
      <scheme val="minor"/>
    </font>
    <font>
      <b/>
      <sz val="18"/>
      <color theme="0"/>
      <name val="Calibri"/>
      <family val="2"/>
      <scheme val="minor"/>
    </font>
    <font>
      <b/>
      <sz val="16"/>
      <color theme="0"/>
      <name val="Calibri"/>
      <family val="2"/>
      <scheme val="minor"/>
    </font>
    <font>
      <sz val="12"/>
      <color rgb="FF444444"/>
      <name val="Calibri"/>
      <family val="2"/>
      <charset val="1"/>
    </font>
    <font>
      <b/>
      <sz val="11"/>
      <color theme="0"/>
      <name val="Arial"/>
      <family val="2"/>
    </font>
    <font>
      <b/>
      <sz val="8"/>
      <color rgb="FF000000"/>
      <name val="Arial"/>
      <family val="2"/>
    </font>
    <font>
      <sz val="14"/>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7" tint="-0.499984740745262"/>
        <bgColor indexed="64"/>
      </patternFill>
    </fill>
    <fill>
      <patternFill patternType="solid">
        <fgColor theme="6" tint="-0.499984740745262"/>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rgb="FFC00000"/>
        <bgColor indexed="64"/>
      </patternFill>
    </fill>
    <fill>
      <patternFill patternType="solid">
        <fgColor rgb="FF000000"/>
        <bgColor indexed="64"/>
      </patternFill>
    </fill>
    <fill>
      <patternFill patternType="solid">
        <fgColor rgb="FFD9D9D9"/>
        <bgColor indexed="64"/>
      </patternFill>
    </fill>
    <fill>
      <patternFill patternType="solid">
        <fgColor theme="0" tint="-0.14999847407452621"/>
        <bgColor indexed="64"/>
      </patternFill>
    </fill>
    <fill>
      <patternFill patternType="solid">
        <fgColor rgb="FFFFFFFF"/>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666666"/>
      </left>
      <right style="medium">
        <color rgb="FF666666"/>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9" fontId="6" fillId="0" borderId="0" applyFont="0" applyFill="0" applyBorder="0" applyAlignment="0" applyProtection="0"/>
    <xf numFmtId="0" fontId="12" fillId="0" borderId="0"/>
    <xf numFmtId="0" fontId="22" fillId="0" borderId="0" applyNumberFormat="0" applyFill="0" applyBorder="0" applyAlignment="0" applyProtection="0"/>
  </cellStyleXfs>
  <cellXfs count="266">
    <xf numFmtId="0" fontId="0" fillId="0" borderId="0" xfId="0"/>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xf numFmtId="0" fontId="3" fillId="0" borderId="0" xfId="0" applyFont="1" applyAlignment="1">
      <alignment vertical="center" wrapText="1"/>
    </xf>
    <xf numFmtId="0" fontId="0" fillId="2" borderId="0" xfId="0" applyFont="1" applyFill="1" applyAlignment="1">
      <alignment horizontal="center" vertical="center"/>
    </xf>
    <xf numFmtId="0" fontId="3" fillId="0" borderId="0" xfId="0" applyFont="1" applyAlignment="1">
      <alignment horizontal="center" vertical="center" wrapText="1"/>
    </xf>
    <xf numFmtId="0" fontId="1" fillId="3" borderId="0" xfId="0" applyFont="1" applyFill="1" applyAlignment="1">
      <alignment horizontal="center" vertical="center"/>
    </xf>
    <xf numFmtId="0" fontId="7" fillId="3" borderId="0" xfId="0" applyFont="1" applyFill="1" applyAlignment="1">
      <alignment vertical="center"/>
    </xf>
    <xf numFmtId="0" fontId="7" fillId="3" borderId="0" xfId="0" applyFont="1" applyFill="1" applyAlignment="1">
      <alignment vertical="center" wrapText="1"/>
    </xf>
    <xf numFmtId="0" fontId="7" fillId="3" borderId="0" xfId="0" applyFont="1" applyFill="1" applyAlignment="1">
      <alignment horizontal="center" vertical="center"/>
    </xf>
    <xf numFmtId="0" fontId="1" fillId="4" borderId="0" xfId="0" applyFont="1" applyFill="1" applyAlignment="1">
      <alignment horizontal="right" vertical="center" wrapText="1"/>
    </xf>
    <xf numFmtId="0" fontId="3" fillId="5" borderId="0" xfId="0" applyFont="1" applyFill="1" applyAlignment="1">
      <alignment horizontal="right" vertical="center" wrapText="1"/>
    </xf>
    <xf numFmtId="0" fontId="1" fillId="6" borderId="0" xfId="0" applyFont="1" applyFill="1" applyAlignment="1">
      <alignment horizontal="right" vertical="center" wrapText="1"/>
    </xf>
    <xf numFmtId="0" fontId="1" fillId="3" borderId="0" xfId="0" applyFont="1" applyFill="1" applyAlignment="1">
      <alignment horizontal="center" vertical="center" wrapText="1"/>
    </xf>
    <xf numFmtId="0" fontId="1" fillId="3" borderId="0" xfId="0" applyFont="1" applyFill="1" applyAlignment="1">
      <alignment horizontal="right"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Fill="1" applyAlignment="1">
      <alignment horizontal="center" vertical="center"/>
    </xf>
    <xf numFmtId="0" fontId="7" fillId="0" borderId="0" xfId="0" applyFont="1" applyFill="1" applyAlignment="1">
      <alignment horizontal="center" vertical="center" wrapText="1"/>
    </xf>
    <xf numFmtId="0" fontId="0" fillId="0" borderId="0" xfId="0" applyFont="1" applyFill="1" applyAlignment="1">
      <alignment vertical="center"/>
    </xf>
    <xf numFmtId="0" fontId="0" fillId="5" borderId="0" xfId="0" applyFont="1" applyFill="1" applyAlignment="1">
      <alignment horizontal="center" vertical="center" wrapText="1"/>
    </xf>
    <xf numFmtId="164" fontId="1" fillId="4" borderId="0" xfId="1" applyNumberFormat="1" applyFont="1" applyFill="1" applyAlignment="1">
      <alignment horizontal="center" vertical="center" wrapText="1"/>
    </xf>
    <xf numFmtId="164" fontId="3" fillId="5" borderId="0" xfId="1" applyNumberFormat="1" applyFont="1" applyFill="1" applyAlignment="1">
      <alignment horizontal="center" vertical="center" wrapText="1"/>
    </xf>
    <xf numFmtId="164" fontId="1" fillId="6" borderId="0" xfId="1" applyNumberFormat="1" applyFont="1" applyFill="1" applyAlignment="1">
      <alignment horizontal="center" vertical="center" wrapText="1"/>
    </xf>
    <xf numFmtId="0" fontId="0" fillId="2" borderId="0" xfId="0" applyFont="1" applyFill="1" applyAlignment="1">
      <alignment horizontal="center" vertical="center" wrapText="1"/>
    </xf>
    <xf numFmtId="164" fontId="0" fillId="2" borderId="0" xfId="1" applyNumberFormat="1"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7" fillId="6" borderId="0" xfId="0" applyFont="1" applyFill="1" applyAlignment="1">
      <alignment horizontal="center" vertical="center" wrapText="1"/>
    </xf>
    <xf numFmtId="0" fontId="7" fillId="4" borderId="0" xfId="0" applyFont="1" applyFill="1" applyAlignment="1">
      <alignment horizontal="center" vertical="center" wrapText="1"/>
    </xf>
    <xf numFmtId="0" fontId="2" fillId="5" borderId="0" xfId="0" applyFont="1" applyFill="1" applyAlignment="1">
      <alignment horizontal="center" vertical="center" wrapText="1"/>
    </xf>
    <xf numFmtId="0" fontId="9" fillId="2" borderId="0" xfId="0" applyFont="1" applyFill="1" applyAlignment="1">
      <alignment horizontal="center" vertical="center"/>
    </xf>
    <xf numFmtId="164" fontId="9" fillId="2" borderId="0" xfId="1" applyNumberFormat="1" applyFont="1" applyFill="1" applyAlignment="1">
      <alignment horizontal="center" vertical="center"/>
    </xf>
    <xf numFmtId="0" fontId="9" fillId="7" borderId="0" xfId="0" applyFont="1" applyFill="1" applyAlignment="1">
      <alignment horizontal="center" vertical="center"/>
    </xf>
    <xf numFmtId="164" fontId="9" fillId="7" borderId="0" xfId="1" applyNumberFormat="1" applyFont="1" applyFill="1" applyAlignment="1">
      <alignment horizontal="center" vertical="center"/>
    </xf>
    <xf numFmtId="164" fontId="9" fillId="8" borderId="0" xfId="1" applyNumberFormat="1" applyFont="1" applyFill="1" applyAlignment="1">
      <alignment horizontal="center" vertical="center" wrapText="1"/>
    </xf>
    <xf numFmtId="164" fontId="9" fillId="0" borderId="0" xfId="1" applyNumberFormat="1" applyFont="1" applyAlignment="1">
      <alignment horizontal="center" vertical="center"/>
    </xf>
    <xf numFmtId="0" fontId="9" fillId="7" borderId="0" xfId="0" applyFont="1" applyFill="1" applyAlignment="1">
      <alignment horizontal="center" vertical="center" wrapText="1"/>
    </xf>
    <xf numFmtId="0" fontId="2" fillId="10" borderId="0" xfId="0" applyFont="1" applyFill="1" applyAlignment="1">
      <alignment horizontal="center" vertical="center" wrapText="1"/>
    </xf>
    <xf numFmtId="0" fontId="2" fillId="0" borderId="0" xfId="0" applyFont="1" applyFill="1" applyAlignment="1">
      <alignment horizontal="center" vertical="center" wrapText="1"/>
    </xf>
    <xf numFmtId="164" fontId="9" fillId="0" borderId="0" xfId="1" applyNumberFormat="1" applyFont="1" applyFill="1" applyAlignment="1">
      <alignment horizontal="center" vertical="center" wrapText="1"/>
    </xf>
    <xf numFmtId="164" fontId="1" fillId="3" borderId="0" xfId="1" applyNumberFormat="1" applyFont="1" applyFill="1" applyAlignment="1">
      <alignment horizontal="center" vertical="center" wrapText="1"/>
    </xf>
    <xf numFmtId="0" fontId="2" fillId="2" borderId="0" xfId="0" applyFont="1" applyFill="1" applyAlignment="1">
      <alignment horizontal="center" vertical="center" wrapText="1"/>
    </xf>
    <xf numFmtId="0" fontId="0" fillId="2" borderId="0" xfId="0" applyFont="1" applyFill="1" applyAlignment="1">
      <alignment vertical="center"/>
    </xf>
    <xf numFmtId="0" fontId="2" fillId="9"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3" borderId="0" xfId="0" applyFont="1" applyFill="1" applyAlignment="1">
      <alignment horizontal="center" vertical="center" wrapText="1"/>
    </xf>
    <xf numFmtId="0" fontId="0" fillId="2" borderId="0" xfId="0" applyFill="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Alignment="1">
      <alignment vertical="center"/>
    </xf>
    <xf numFmtId="0" fontId="0" fillId="14" borderId="1" xfId="0" applyFont="1" applyFill="1" applyBorder="1" applyAlignment="1">
      <alignment vertical="center"/>
    </xf>
    <xf numFmtId="0" fontId="5" fillId="15" borderId="0" xfId="0" applyFont="1" applyFill="1" applyAlignment="1">
      <alignment horizontal="center" vertical="center" wrapText="1"/>
    </xf>
    <xf numFmtId="0" fontId="0" fillId="15" borderId="0" xfId="0" applyFont="1" applyFill="1" applyAlignment="1">
      <alignment horizontal="center" vertical="center"/>
    </xf>
    <xf numFmtId="0" fontId="3" fillId="15" borderId="0" xfId="0" applyFont="1" applyFill="1" applyAlignment="1">
      <alignment vertical="center" wrapText="1"/>
    </xf>
    <xf numFmtId="0" fontId="3" fillId="16" borderId="0" xfId="0" applyFont="1" applyFill="1" applyAlignment="1">
      <alignment horizontal="center" vertical="center" wrapText="1"/>
    </xf>
    <xf numFmtId="0" fontId="3" fillId="13" borderId="0" xfId="0" applyFont="1" applyFill="1" applyAlignment="1">
      <alignment horizontal="center" vertical="center" wrapText="1"/>
    </xf>
    <xf numFmtId="0" fontId="0" fillId="14" borderId="0" xfId="0" applyFill="1" applyAlignment="1">
      <alignment horizontal="center" vertical="center"/>
    </xf>
    <xf numFmtId="0" fontId="3" fillId="14" borderId="0" xfId="0" applyFont="1" applyFill="1" applyAlignment="1">
      <alignment vertical="center" wrapText="1"/>
    </xf>
    <xf numFmtId="0" fontId="8" fillId="14" borderId="0" xfId="0" applyFont="1" applyFill="1" applyAlignment="1">
      <alignment horizontal="center" vertical="center" wrapText="1"/>
    </xf>
    <xf numFmtId="0" fontId="0" fillId="14" borderId="0" xfId="0" applyFont="1" applyFill="1" applyAlignment="1">
      <alignment horizontal="center" vertical="center"/>
    </xf>
    <xf numFmtId="0" fontId="5" fillId="14"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5" fillId="2" borderId="0" xfId="0" applyFont="1" applyFill="1" applyAlignment="1">
      <alignment horizontal="center" vertical="center" wrapText="1"/>
    </xf>
    <xf numFmtId="0" fontId="7" fillId="2" borderId="0" xfId="0" applyFont="1" applyFill="1" applyAlignment="1">
      <alignment vertical="center"/>
    </xf>
    <xf numFmtId="0" fontId="7" fillId="2" borderId="0" xfId="0" applyFont="1" applyFill="1" applyAlignment="1">
      <alignment horizontal="center" vertical="center" wrapText="1"/>
    </xf>
    <xf numFmtId="0" fontId="0" fillId="0" borderId="0" xfId="0" applyFont="1" applyAlignment="1" applyProtection="1">
      <alignment vertical="center"/>
      <protection locked="0"/>
    </xf>
    <xf numFmtId="0" fontId="7" fillId="3" borderId="0" xfId="0" applyFont="1" applyFill="1" applyAlignment="1" applyProtection="1">
      <alignment horizontal="center" vertical="center"/>
      <protection locked="0"/>
    </xf>
    <xf numFmtId="0" fontId="7" fillId="3" borderId="0" xfId="0" applyFont="1" applyFill="1" applyAlignment="1" applyProtection="1">
      <alignment vertical="center"/>
      <protection locked="0"/>
    </xf>
    <xf numFmtId="0" fontId="0" fillId="2" borderId="0" xfId="0" applyFont="1" applyFill="1" applyAlignment="1" applyProtection="1">
      <alignment horizontal="center" vertical="center"/>
      <protection locked="0"/>
    </xf>
    <xf numFmtId="0" fontId="3" fillId="0" borderId="0" xfId="0" applyFont="1" applyAlignment="1" applyProtection="1">
      <alignment vertical="center" wrapText="1"/>
      <protection locked="0"/>
    </xf>
    <xf numFmtId="0" fontId="1" fillId="3" borderId="0" xfId="0" applyFont="1" applyFill="1" applyAlignment="1" applyProtection="1">
      <alignment horizontal="right" vertical="center" wrapText="1"/>
      <protection locked="0"/>
    </xf>
    <xf numFmtId="0" fontId="2" fillId="2" borderId="0" xfId="0" applyFont="1" applyFill="1" applyAlignment="1" applyProtection="1">
      <alignment vertical="center" wrapText="1"/>
    </xf>
    <xf numFmtId="0" fontId="0" fillId="13" borderId="0" xfId="0" applyFont="1" applyFill="1" applyAlignment="1" applyProtection="1">
      <alignment horizontal="center" vertical="center"/>
    </xf>
    <xf numFmtId="0" fontId="0" fillId="16" borderId="0" xfId="0" applyFont="1" applyFill="1" applyAlignment="1" applyProtection="1">
      <alignment horizontal="center" vertical="center"/>
    </xf>
    <xf numFmtId="0" fontId="3" fillId="2" borderId="1" xfId="0" applyFont="1" applyFill="1" applyBorder="1" applyAlignment="1" applyProtection="1">
      <alignment horizontal="center" vertical="center" wrapText="1"/>
      <protection locked="0"/>
    </xf>
    <xf numFmtId="0" fontId="0" fillId="13" borderId="1" xfId="0" applyFont="1" applyFill="1" applyBorder="1" applyAlignment="1" applyProtection="1">
      <alignment vertical="center" wrapText="1"/>
      <protection locked="0"/>
    </xf>
    <xf numFmtId="0" fontId="0" fillId="13" borderId="1" xfId="0" applyFont="1" applyFill="1" applyBorder="1" applyAlignment="1" applyProtection="1">
      <alignment vertical="center"/>
      <protection locked="0"/>
    </xf>
    <xf numFmtId="0" fontId="0" fillId="16" borderId="1" xfId="0" applyFont="1" applyFill="1" applyBorder="1" applyAlignment="1" applyProtection="1">
      <alignment vertical="center"/>
      <protection locked="0"/>
    </xf>
    <xf numFmtId="0" fontId="5" fillId="15" borderId="1" xfId="0" applyFont="1" applyFill="1" applyBorder="1" applyAlignment="1" applyProtection="1">
      <alignment horizontal="center" vertical="center" wrapText="1"/>
      <protection locked="0"/>
    </xf>
    <xf numFmtId="0" fontId="0" fillId="15" borderId="1" xfId="0" applyFont="1" applyFill="1" applyBorder="1" applyAlignment="1" applyProtection="1">
      <alignment vertical="center"/>
      <protection locked="0"/>
    </xf>
    <xf numFmtId="0" fontId="0" fillId="14" borderId="1" xfId="0" applyFill="1" applyBorder="1" applyAlignment="1" applyProtection="1">
      <alignment vertical="center"/>
      <protection locked="0"/>
    </xf>
    <xf numFmtId="0" fontId="0" fillId="14" borderId="1" xfId="0" applyFont="1" applyFill="1" applyBorder="1" applyAlignment="1" applyProtection="1">
      <alignment vertical="center"/>
      <protection locked="0"/>
    </xf>
    <xf numFmtId="0" fontId="1" fillId="3" borderId="8" xfId="0" applyFont="1" applyFill="1" applyBorder="1" applyAlignment="1">
      <alignment vertical="center"/>
    </xf>
    <xf numFmtId="0" fontId="7" fillId="3" borderId="8" xfId="0" applyFont="1" applyFill="1" applyBorder="1" applyAlignment="1">
      <alignment horizontal="center" vertical="center" wrapText="1"/>
    </xf>
    <xf numFmtId="0" fontId="0" fillId="0" borderId="0" xfId="0" applyAlignment="1">
      <alignment vertical="center" wrapText="1"/>
    </xf>
    <xf numFmtId="0" fontId="1" fillId="3" borderId="9" xfId="0" applyFont="1" applyFill="1" applyBorder="1" applyAlignment="1">
      <alignment vertical="center"/>
    </xf>
    <xf numFmtId="0" fontId="7" fillId="3" borderId="3" xfId="0" applyFont="1" applyFill="1" applyBorder="1" applyAlignment="1">
      <alignment horizontal="center" vertical="center"/>
    </xf>
    <xf numFmtId="0" fontId="15" fillId="0" borderId="6" xfId="0" applyFont="1" applyBorder="1" applyAlignment="1">
      <alignment horizontal="right" vertical="center"/>
    </xf>
    <xf numFmtId="0" fontId="15" fillId="0" borderId="15" xfId="0" applyFont="1" applyBorder="1" applyAlignment="1">
      <alignment horizontal="right" vertical="center"/>
    </xf>
    <xf numFmtId="0" fontId="15" fillId="0" borderId="12" xfId="0" applyFont="1" applyBorder="1" applyAlignment="1">
      <alignment horizontal="right" vertical="center"/>
    </xf>
    <xf numFmtId="0" fontId="15" fillId="0" borderId="4" xfId="0" applyFont="1" applyBorder="1" applyAlignment="1">
      <alignment horizontal="right" vertical="center"/>
    </xf>
    <xf numFmtId="0" fontId="15" fillId="0" borderId="0" xfId="0" applyFont="1" applyAlignment="1">
      <alignment vertical="center" wrapText="1"/>
    </xf>
    <xf numFmtId="0" fontId="15" fillId="0" borderId="3" xfId="0" applyFont="1" applyBorder="1" applyAlignment="1">
      <alignment vertical="center" wrapText="1"/>
    </xf>
    <xf numFmtId="0" fontId="15" fillId="0" borderId="8" xfId="0" applyFont="1" applyBorder="1" applyAlignment="1">
      <alignment vertical="center" wrapText="1"/>
    </xf>
    <xf numFmtId="0" fontId="15" fillId="0" borderId="0" xfId="0" applyFont="1" applyAlignment="1" applyProtection="1">
      <alignment vertical="center"/>
      <protection locked="0"/>
    </xf>
    <xf numFmtId="0" fontId="15" fillId="0" borderId="3"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16" fillId="3" borderId="8"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5" fillId="0" borderId="18" xfId="0" applyFont="1" applyBorder="1" applyAlignment="1">
      <alignment vertical="center"/>
    </xf>
    <xf numFmtId="0" fontId="15" fillId="0" borderId="16" xfId="0" applyFont="1" applyBorder="1" applyAlignment="1">
      <alignment vertical="center" wrapText="1"/>
    </xf>
    <xf numFmtId="0" fontId="15" fillId="0" borderId="5" xfId="0" applyFont="1" applyBorder="1" applyAlignment="1" applyProtection="1">
      <alignment vertical="center" wrapText="1"/>
      <protection locked="0"/>
    </xf>
    <xf numFmtId="0" fontId="15" fillId="0" borderId="13" xfId="0" applyFont="1" applyBorder="1" applyAlignment="1" applyProtection="1">
      <alignment vertical="center" wrapText="1"/>
      <protection locked="0"/>
    </xf>
    <xf numFmtId="0" fontId="15" fillId="0" borderId="14" xfId="0" applyFont="1" applyBorder="1" applyAlignment="1" applyProtection="1">
      <alignment vertical="center"/>
      <protection locked="0"/>
    </xf>
    <xf numFmtId="0" fontId="15" fillId="0" borderId="11" xfId="0" applyFont="1" applyBorder="1" applyAlignment="1" applyProtection="1">
      <alignment vertical="center"/>
      <protection locked="0"/>
    </xf>
    <xf numFmtId="0" fontId="7" fillId="3" borderId="3" xfId="0" applyFont="1" applyFill="1" applyBorder="1" applyAlignment="1">
      <alignment horizontal="center" vertical="center" wrapText="1"/>
    </xf>
    <xf numFmtId="0" fontId="9" fillId="0" borderId="6" xfId="0" applyFont="1" applyBorder="1" applyAlignment="1">
      <alignment vertical="center"/>
    </xf>
    <xf numFmtId="0" fontId="19" fillId="0" borderId="6" xfId="0" applyFont="1" applyBorder="1" applyAlignment="1">
      <alignment vertical="center"/>
    </xf>
    <xf numFmtId="0" fontId="23" fillId="0" borderId="0" xfId="0" applyFont="1"/>
    <xf numFmtId="0" fontId="23" fillId="0" borderId="0" xfId="0" applyFont="1" applyAlignment="1">
      <alignment horizontal="center"/>
    </xf>
    <xf numFmtId="0" fontId="24" fillId="18" borderId="19" xfId="0" applyFont="1" applyFill="1" applyBorder="1" applyAlignment="1">
      <alignment horizontal="center" vertical="center" wrapText="1"/>
    </xf>
    <xf numFmtId="0" fontId="22" fillId="2" borderId="21" xfId="3" applyFill="1" applyBorder="1" applyAlignment="1">
      <alignment vertical="center" wrapText="1"/>
    </xf>
    <xf numFmtId="0" fontId="22" fillId="2" borderId="22" xfId="3" applyFill="1" applyBorder="1" applyAlignment="1">
      <alignment vertical="center" wrapText="1"/>
    </xf>
    <xf numFmtId="0" fontId="22" fillId="19" borderId="5" xfId="3" applyFill="1" applyBorder="1" applyAlignment="1">
      <alignment horizontal="left" vertical="center" wrapText="1"/>
    </xf>
    <xf numFmtId="0" fontId="22" fillId="0" borderId="20" xfId="3" applyBorder="1" applyAlignment="1">
      <alignment vertical="center" wrapText="1"/>
    </xf>
    <xf numFmtId="0" fontId="21" fillId="0" borderId="20" xfId="0" applyFont="1" applyBorder="1" applyAlignment="1">
      <alignment horizontal="center" vertical="center" wrapText="1"/>
    </xf>
    <xf numFmtId="0" fontId="25" fillId="19" borderId="20" xfId="0" applyFont="1" applyFill="1" applyBorder="1" applyAlignment="1">
      <alignment horizontal="center" vertical="center" wrapText="1"/>
    </xf>
    <xf numFmtId="0" fontId="21" fillId="20" borderId="20" xfId="0" applyFont="1" applyFill="1" applyBorder="1" applyAlignment="1">
      <alignment horizontal="center" vertical="center" wrapText="1"/>
    </xf>
    <xf numFmtId="0" fontId="23" fillId="20" borderId="20" xfId="0" applyFont="1" applyFill="1" applyBorder="1" applyAlignment="1">
      <alignment vertical="center" wrapText="1"/>
    </xf>
    <xf numFmtId="0" fontId="26" fillId="19" borderId="20" xfId="0" applyFont="1" applyFill="1" applyBorder="1" applyAlignment="1">
      <alignment horizontal="left" vertical="center" wrapText="1"/>
    </xf>
    <xf numFmtId="0" fontId="23" fillId="0" borderId="20" xfId="0" applyFont="1" applyBorder="1" applyAlignment="1">
      <alignment vertical="center" wrapText="1"/>
    </xf>
    <xf numFmtId="0" fontId="22" fillId="19" borderId="7" xfId="3" applyFill="1" applyBorder="1" applyAlignment="1">
      <alignment horizontal="left" vertical="center" wrapText="1"/>
    </xf>
    <xf numFmtId="0" fontId="22" fillId="2" borderId="23" xfId="3" applyFill="1" applyBorder="1" applyAlignment="1">
      <alignment vertical="center" wrapText="1"/>
    </xf>
    <xf numFmtId="0" fontId="28" fillId="14" borderId="0" xfId="0" applyFont="1" applyFill="1" applyAlignment="1">
      <alignment vertical="center" wrapText="1"/>
    </xf>
    <xf numFmtId="0" fontId="22" fillId="20" borderId="22" xfId="3" applyFill="1" applyBorder="1" applyAlignment="1">
      <alignment vertical="center" wrapText="1"/>
    </xf>
    <xf numFmtId="0" fontId="22" fillId="20" borderId="21" xfId="3" applyFill="1" applyBorder="1" applyAlignment="1">
      <alignment vertical="center" wrapText="1"/>
    </xf>
    <xf numFmtId="0" fontId="0" fillId="5" borderId="0" xfId="0" applyFill="1" applyAlignment="1">
      <alignment horizontal="center" vertical="center" wrapText="1"/>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0" borderId="3" xfId="0" applyBorder="1" applyAlignment="1" applyProtection="1">
      <alignment vertical="center" wrapText="1"/>
      <protection locked="0"/>
    </xf>
    <xf numFmtId="0" fontId="0" fillId="0" borderId="3" xfId="0" applyBorder="1" applyAlignment="1">
      <alignment horizontal="center" vertical="center"/>
    </xf>
    <xf numFmtId="0" fontId="0" fillId="0" borderId="5" xfId="0"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7" fillId="3" borderId="2" xfId="0" applyFont="1" applyFill="1" applyBorder="1" applyAlignment="1">
      <alignment horizontal="center" vertical="center" wrapText="1"/>
    </xf>
    <xf numFmtId="0" fontId="0" fillId="3" borderId="7" xfId="0" applyFill="1" applyBorder="1" applyAlignment="1">
      <alignment vertical="center"/>
    </xf>
    <xf numFmtId="0" fontId="0" fillId="3" borderId="8" xfId="0" applyFill="1" applyBorder="1" applyAlignment="1">
      <alignment vertical="center"/>
    </xf>
    <xf numFmtId="0" fontId="0" fillId="3" borderId="8" xfId="0" applyFill="1" applyBorder="1" applyAlignment="1">
      <alignment vertical="center" wrapText="1"/>
    </xf>
    <xf numFmtId="0" fontId="0" fillId="0" borderId="8" xfId="0" applyBorder="1" applyAlignment="1">
      <alignment horizontal="center" vertical="center"/>
    </xf>
    <xf numFmtId="0" fontId="0" fillId="0" borderId="3" xfId="0" applyBorder="1" applyAlignment="1">
      <alignment vertical="center"/>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0" fillId="0" borderId="8" xfId="0" applyBorder="1" applyAlignment="1">
      <alignment vertical="center" wrapText="1"/>
    </xf>
    <xf numFmtId="0" fontId="0" fillId="0" borderId="8" xfId="0" applyBorder="1" applyAlignment="1">
      <alignment vertical="center"/>
    </xf>
    <xf numFmtId="0" fontId="0" fillId="0" borderId="3" xfId="0" applyBorder="1" applyAlignment="1">
      <alignment vertical="center" wrapText="1"/>
    </xf>
    <xf numFmtId="0" fontId="31" fillId="0" borderId="0" xfId="0" applyFont="1"/>
    <xf numFmtId="0" fontId="32" fillId="3" borderId="8" xfId="0" applyFont="1" applyFill="1" applyBorder="1" applyAlignment="1">
      <alignment horizontal="center" vertical="center" wrapText="1"/>
    </xf>
    <xf numFmtId="0" fontId="0" fillId="0" borderId="2"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4" xfId="0" applyBorder="1" applyAlignment="1" applyProtection="1">
      <alignment vertical="center"/>
      <protection locked="0"/>
    </xf>
    <xf numFmtId="0" fontId="0" fillId="0" borderId="5"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7" xfId="0" applyBorder="1" applyAlignment="1">
      <alignment vertical="center"/>
    </xf>
    <xf numFmtId="0" fontId="4" fillId="2" borderId="0" xfId="0" applyFont="1" applyFill="1" applyAlignment="1">
      <alignment vertical="center" wrapText="1"/>
    </xf>
    <xf numFmtId="0" fontId="4" fillId="2" borderId="0" xfId="0" applyFont="1" applyFill="1" applyAlignment="1">
      <alignment vertical="center"/>
    </xf>
    <xf numFmtId="0" fontId="34" fillId="0" borderId="0" xfId="0" applyFont="1" applyAlignment="1">
      <alignment vertical="center"/>
    </xf>
    <xf numFmtId="0" fontId="34" fillId="0" borderId="0" xfId="0" applyFont="1" applyAlignment="1">
      <alignment vertical="center" wrapText="1"/>
    </xf>
    <xf numFmtId="0" fontId="10" fillId="2" borderId="0" xfId="0" applyFont="1" applyFill="1" applyAlignment="1">
      <alignment vertical="center" wrapText="1"/>
    </xf>
    <xf numFmtId="0" fontId="11" fillId="2" borderId="0" xfId="0" applyFont="1" applyFill="1" applyAlignment="1">
      <alignment horizontal="center" vertical="center" wrapText="1"/>
    </xf>
    <xf numFmtId="0" fontId="10" fillId="2" borderId="0" xfId="0" applyFont="1" applyFill="1" applyAlignment="1">
      <alignment horizontal="left" vertical="center" wrapText="1"/>
    </xf>
    <xf numFmtId="0" fontId="2" fillId="9" borderId="0" xfId="0" applyFont="1" applyFill="1" applyAlignment="1">
      <alignment horizontal="center" vertical="center" wrapText="1"/>
    </xf>
    <xf numFmtId="0" fontId="3" fillId="13" borderId="0" xfId="0" applyFont="1" applyFill="1" applyAlignment="1">
      <alignment vertical="center" wrapText="1"/>
    </xf>
    <xf numFmtId="0" fontId="0" fillId="16" borderId="0" xfId="0" applyFill="1" applyAlignment="1">
      <alignment vertical="center" wrapText="1"/>
    </xf>
    <xf numFmtId="0" fontId="0" fillId="2" borderId="0" xfId="0" applyFill="1" applyAlignment="1">
      <alignment horizontal="center" vertical="center" wrapText="1"/>
    </xf>
    <xf numFmtId="0" fontId="13" fillId="3" borderId="0" xfId="0" applyFont="1" applyFill="1" applyAlignment="1">
      <alignment vertical="center"/>
    </xf>
    <xf numFmtId="0" fontId="0" fillId="15" borderId="1" xfId="0" applyFill="1" applyBorder="1" applyAlignment="1" applyProtection="1">
      <alignment vertical="center" wrapText="1"/>
      <protection locked="0"/>
    </xf>
    <xf numFmtId="0" fontId="0" fillId="13" borderId="1" xfId="0" applyFill="1" applyBorder="1" applyAlignment="1" applyProtection="1">
      <alignment vertical="center" wrapText="1"/>
      <protection locked="0"/>
    </xf>
    <xf numFmtId="0" fontId="15" fillId="21" borderId="0" xfId="0" applyFont="1" applyFill="1" applyAlignment="1">
      <alignment horizontal="center" vertical="center" wrapText="1"/>
    </xf>
    <xf numFmtId="0" fontId="7" fillId="10" borderId="0" xfId="0" applyFont="1" applyFill="1" applyAlignment="1">
      <alignment horizontal="center" vertical="center" wrapText="1"/>
    </xf>
    <xf numFmtId="0" fontId="7" fillId="12" borderId="0" xfId="0" applyFont="1" applyFill="1" applyAlignment="1">
      <alignment horizontal="center" vertical="center" wrapText="1"/>
    </xf>
    <xf numFmtId="0" fontId="7" fillId="4" borderId="0" xfId="0" applyFont="1" applyFill="1" applyAlignment="1">
      <alignment horizontal="center" vertical="center"/>
    </xf>
    <xf numFmtId="0" fontId="9" fillId="8" borderId="0" xfId="0" applyFont="1" applyFill="1" applyAlignment="1">
      <alignment horizontal="center" vertical="center"/>
    </xf>
    <xf numFmtId="0" fontId="9" fillId="5" borderId="0" xfId="0" applyFont="1" applyFill="1" applyAlignment="1">
      <alignment horizontal="center" vertical="center"/>
    </xf>
    <xf numFmtId="0" fontId="9"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7" fillId="11" borderId="0" xfId="0" applyFont="1" applyFill="1" applyAlignment="1">
      <alignment horizontal="center" vertical="center" wrapText="1"/>
    </xf>
    <xf numFmtId="0" fontId="7" fillId="11"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9" fillId="5" borderId="0" xfId="0" applyFont="1" applyFill="1" applyBorder="1" applyAlignment="1">
      <alignment horizontal="center" vertical="center"/>
    </xf>
    <xf numFmtId="0" fontId="7" fillId="12" borderId="0" xfId="0" applyFont="1" applyFill="1" applyBorder="1" applyAlignment="1">
      <alignment horizontal="center" vertical="center" wrapText="1"/>
    </xf>
    <xf numFmtId="0" fontId="7" fillId="10" borderId="0" xfId="0" applyFont="1" applyFill="1" applyBorder="1" applyAlignment="1">
      <alignment horizontal="center" vertical="center" wrapText="1"/>
    </xf>
    <xf numFmtId="0" fontId="0" fillId="0" borderId="9" xfId="0" applyFill="1" applyBorder="1"/>
    <xf numFmtId="0" fontId="0" fillId="0" borderId="6" xfId="0" applyFill="1" applyBorder="1"/>
    <xf numFmtId="0" fontId="0" fillId="0" borderId="4" xfId="0" applyFill="1" applyBorder="1" applyAlignment="1">
      <alignment vertical="center"/>
    </xf>
    <xf numFmtId="0" fontId="7" fillId="10" borderId="0" xfId="0" applyFont="1" applyFill="1" applyAlignment="1">
      <alignment horizontal="center" vertical="center" wrapText="1"/>
    </xf>
    <xf numFmtId="0" fontId="7" fillId="12" borderId="0" xfId="0" applyFont="1" applyFill="1" applyAlignment="1">
      <alignment horizontal="center" vertical="center" wrapText="1"/>
    </xf>
    <xf numFmtId="0" fontId="7" fillId="4" borderId="0" xfId="0" applyFont="1" applyFill="1" applyAlignment="1">
      <alignment horizontal="center" vertical="center"/>
    </xf>
    <xf numFmtId="0" fontId="9" fillId="8" borderId="0" xfId="0" applyFont="1" applyFill="1" applyAlignment="1">
      <alignment horizontal="center" vertical="center"/>
    </xf>
    <xf numFmtId="0" fontId="9" fillId="5" borderId="0" xfId="0" applyFont="1" applyFill="1" applyAlignment="1">
      <alignment horizontal="center" vertical="center"/>
    </xf>
    <xf numFmtId="0" fontId="7" fillId="6" borderId="0" xfId="0" applyFont="1" applyFill="1" applyAlignment="1">
      <alignment horizontal="center" vertical="center"/>
    </xf>
    <xf numFmtId="0" fontId="9" fillId="9" borderId="0" xfId="0" applyFont="1" applyFill="1" applyAlignment="1">
      <alignment horizontal="center" vertical="center"/>
    </xf>
    <xf numFmtId="0" fontId="9"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7" fillId="11" borderId="0" xfId="0" applyFont="1" applyFill="1" applyAlignment="1">
      <alignment horizontal="center" vertical="center" wrapText="1"/>
    </xf>
    <xf numFmtId="0" fontId="20" fillId="2" borderId="0" xfId="0" applyFont="1" applyFill="1" applyBorder="1" applyAlignment="1">
      <alignment horizontal="left" vertical="top" wrapText="1"/>
    </xf>
    <xf numFmtId="0" fontId="30" fillId="12" borderId="0" xfId="0" applyFont="1" applyFill="1" applyAlignment="1">
      <alignment horizontal="center" vertical="center" textRotation="90" wrapText="1"/>
    </xf>
    <xf numFmtId="0" fontId="30" fillId="10" borderId="0" xfId="0" applyFont="1" applyFill="1" applyAlignment="1">
      <alignment horizontal="center" vertical="center" textRotation="90"/>
    </xf>
    <xf numFmtId="0" fontId="13" fillId="3" borderId="0" xfId="0" applyFont="1" applyFill="1" applyAlignment="1">
      <alignment horizontal="left" vertical="center" wrapText="1"/>
    </xf>
    <xf numFmtId="0" fontId="14" fillId="3" borderId="0" xfId="0" applyFont="1" applyFill="1" applyAlignment="1">
      <alignment horizontal="left" vertical="center" wrapText="1"/>
    </xf>
    <xf numFmtId="0" fontId="29" fillId="12" borderId="0" xfId="0" applyFont="1" applyFill="1" applyAlignment="1">
      <alignment horizontal="center" vertical="center" wrapText="1"/>
    </xf>
    <xf numFmtId="0" fontId="29" fillId="11" borderId="0" xfId="0" applyFont="1" applyFill="1" applyAlignment="1">
      <alignment horizontal="center" vertical="center" wrapText="1"/>
    </xf>
    <xf numFmtId="0" fontId="29" fillId="10" borderId="0" xfId="0" applyFont="1" applyFill="1" applyAlignment="1">
      <alignment horizontal="center" vertical="center" wrapText="1"/>
    </xf>
    <xf numFmtId="0" fontId="30" fillId="11" borderId="0" xfId="0" applyFont="1" applyFill="1" applyAlignment="1">
      <alignment horizontal="center" vertical="center" textRotation="90" wrapText="1"/>
    </xf>
    <xf numFmtId="0" fontId="9" fillId="9" borderId="0" xfId="0" applyFont="1" applyFill="1" applyBorder="1" applyAlignment="1">
      <alignment horizontal="center" vertical="center"/>
    </xf>
    <xf numFmtId="0" fontId="7" fillId="6" borderId="0" xfId="0" applyFont="1" applyFill="1" applyBorder="1" applyAlignment="1">
      <alignment horizontal="center" vertical="center"/>
    </xf>
    <xf numFmtId="0" fontId="7" fillId="11"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9" fillId="5" borderId="0" xfId="0" applyFont="1" applyFill="1" applyBorder="1" applyAlignment="1">
      <alignment horizontal="center" vertical="center"/>
    </xf>
    <xf numFmtId="0" fontId="7" fillId="12" borderId="0" xfId="0" applyFont="1" applyFill="1" applyBorder="1" applyAlignment="1">
      <alignment horizontal="center" vertical="center" wrapText="1"/>
    </xf>
    <xf numFmtId="0" fontId="30" fillId="12" borderId="0" xfId="0" applyFont="1" applyFill="1" applyAlignment="1">
      <alignment horizontal="center" vertical="center" wrapText="1"/>
    </xf>
    <xf numFmtId="0" fontId="30" fillId="10" borderId="0" xfId="0" applyFont="1" applyFill="1" applyAlignment="1">
      <alignment horizontal="center" vertical="center"/>
    </xf>
    <xf numFmtId="0" fontId="30" fillId="11" borderId="0" xfId="0" applyFont="1" applyFill="1" applyAlignment="1">
      <alignment horizontal="center" vertical="center" wrapText="1"/>
    </xf>
    <xf numFmtId="0" fontId="7" fillId="10" borderId="0" xfId="0" applyFont="1" applyFill="1" applyBorder="1" applyAlignment="1">
      <alignment horizontal="center" vertical="center" wrapText="1"/>
    </xf>
    <xf numFmtId="0" fontId="9" fillId="2" borderId="0" xfId="0" applyFont="1" applyFill="1" applyBorder="1" applyAlignment="1">
      <alignment horizontal="left" vertical="top" wrapText="1"/>
    </xf>
    <xf numFmtId="0" fontId="30" fillId="10" borderId="0" xfId="0" applyFont="1" applyFill="1" applyAlignment="1">
      <alignment horizontal="center" vertical="center" wrapText="1"/>
    </xf>
    <xf numFmtId="0" fontId="7"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9"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0" xfId="0" applyFont="1" applyFill="1" applyAlignment="1">
      <alignment horizontal="center" vertical="center"/>
    </xf>
    <xf numFmtId="0" fontId="22" fillId="0" borderId="8" xfId="3" applyFill="1" applyBorder="1" applyAlignment="1">
      <alignment horizontal="left" vertical="center"/>
    </xf>
    <xf numFmtId="0" fontId="22" fillId="0" borderId="7" xfId="3" applyFill="1" applyBorder="1" applyAlignment="1">
      <alignment horizontal="left" vertical="center"/>
    </xf>
    <xf numFmtId="0" fontId="22" fillId="0" borderId="0" xfId="3" applyFill="1" applyBorder="1" applyAlignment="1">
      <alignment horizontal="left" vertical="center"/>
    </xf>
    <xf numFmtId="0" fontId="22" fillId="0" borderId="5" xfId="3" applyFill="1" applyBorder="1" applyAlignment="1">
      <alignment horizontal="left" vertical="center"/>
    </xf>
    <xf numFmtId="0" fontId="22" fillId="0" borderId="3" xfId="3" applyFill="1" applyBorder="1" applyAlignment="1">
      <alignment horizontal="left" vertical="center"/>
    </xf>
    <xf numFmtId="0" fontId="22" fillId="0" borderId="2" xfId="3" applyFill="1" applyBorder="1" applyAlignment="1">
      <alignment horizontal="left" vertical="center"/>
    </xf>
    <xf numFmtId="0" fontId="18" fillId="3" borderId="18" xfId="0" applyFont="1" applyFill="1" applyBorder="1" applyAlignment="1">
      <alignment horizontal="center" vertical="center"/>
    </xf>
    <xf numFmtId="0" fontId="18" fillId="3" borderId="17" xfId="0" applyFont="1" applyFill="1" applyBorder="1" applyAlignment="1">
      <alignment horizontal="center" vertical="center"/>
    </xf>
    <xf numFmtId="0" fontId="18" fillId="3" borderId="16" xfId="0" applyFont="1" applyFill="1" applyBorder="1" applyAlignment="1">
      <alignment horizontal="center" vertical="center"/>
    </xf>
    <xf numFmtId="0" fontId="33" fillId="0" borderId="0" xfId="0" applyFont="1" applyFill="1" applyAlignment="1">
      <alignment horizontal="center" vertical="center"/>
    </xf>
    <xf numFmtId="0" fontId="17" fillId="3" borderId="0" xfId="0" applyFont="1" applyFill="1" applyAlignment="1">
      <alignment horizontal="center" vertical="center"/>
    </xf>
    <xf numFmtId="0" fontId="26" fillId="2" borderId="22"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21" xfId="0" applyFont="1" applyFill="1" applyBorder="1" applyAlignment="1">
      <alignment horizontal="left" vertical="center" wrapText="1"/>
    </xf>
    <xf numFmtId="0" fontId="25" fillId="2" borderId="22"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20" borderId="22" xfId="0" applyFont="1" applyFill="1" applyBorder="1" applyAlignment="1">
      <alignment horizontal="center" vertical="center" wrapText="1"/>
    </xf>
    <xf numFmtId="0" fontId="25" fillId="20" borderId="21" xfId="0" applyFont="1" applyFill="1" applyBorder="1" applyAlignment="1">
      <alignment horizontal="center" vertical="center" wrapText="1"/>
    </xf>
    <xf numFmtId="0" fontId="26" fillId="20" borderId="22" xfId="0" applyFont="1" applyFill="1" applyBorder="1" applyAlignment="1">
      <alignment horizontal="left" vertical="center" wrapText="1"/>
    </xf>
    <xf numFmtId="0" fontId="26" fillId="20" borderId="21" xfId="0" applyFont="1" applyFill="1" applyBorder="1" applyAlignment="1">
      <alignment horizontal="left" vertical="center" wrapText="1"/>
    </xf>
    <xf numFmtId="0" fontId="27" fillId="17" borderId="6" xfId="0" applyFont="1" applyFill="1" applyBorder="1" applyAlignment="1">
      <alignment horizontal="center" vertical="center" wrapText="1"/>
    </xf>
    <xf numFmtId="0" fontId="27" fillId="17" borderId="0" xfId="0" applyFont="1" applyFill="1" applyAlignment="1">
      <alignment horizontal="center" vertical="center" wrapText="1"/>
    </xf>
    <xf numFmtId="0" fontId="25" fillId="19" borderId="22" xfId="0" applyFont="1" applyFill="1" applyBorder="1" applyAlignment="1">
      <alignment horizontal="center" vertical="center" wrapText="1"/>
    </xf>
    <xf numFmtId="0" fontId="25" fillId="19" borderId="23" xfId="0" applyFont="1" applyFill="1" applyBorder="1" applyAlignment="1">
      <alignment horizontal="center" vertical="center" wrapText="1"/>
    </xf>
    <xf numFmtId="0" fontId="25" fillId="19" borderId="21" xfId="0" applyFont="1" applyFill="1" applyBorder="1" applyAlignment="1">
      <alignment horizontal="center" vertical="center" wrapText="1"/>
    </xf>
    <xf numFmtId="0" fontId="26" fillId="19" borderId="22" xfId="0" applyFont="1" applyFill="1" applyBorder="1" applyAlignment="1">
      <alignment horizontal="left" vertical="center" wrapText="1"/>
    </xf>
    <xf numFmtId="0" fontId="26" fillId="19" borderId="23" xfId="0" applyFont="1" applyFill="1" applyBorder="1" applyAlignment="1">
      <alignment horizontal="left" vertical="center" wrapText="1"/>
    </xf>
    <xf numFmtId="0" fontId="26" fillId="19" borderId="21" xfId="0" applyFont="1" applyFill="1" applyBorder="1" applyAlignment="1">
      <alignment horizontal="left" vertical="center" wrapText="1"/>
    </xf>
    <xf numFmtId="0" fontId="25" fillId="0" borderId="22"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6" fillId="0" borderId="22" xfId="0" applyFont="1" applyFill="1" applyBorder="1" applyAlignment="1">
      <alignment horizontal="left" vertical="center" wrapText="1"/>
    </xf>
    <xf numFmtId="0" fontId="26" fillId="0" borderId="21" xfId="0" applyFont="1" applyFill="1" applyBorder="1" applyAlignment="1">
      <alignment horizontal="left" vertical="center" wrapText="1"/>
    </xf>
    <xf numFmtId="0" fontId="22" fillId="0" borderId="22" xfId="3" applyFill="1" applyBorder="1" applyAlignment="1">
      <alignment horizontal="left" vertical="center" wrapText="1"/>
    </xf>
    <xf numFmtId="0" fontId="22" fillId="0" borderId="21" xfId="3" applyFill="1" applyBorder="1" applyAlignment="1">
      <alignment horizontal="left" vertical="center" wrapText="1"/>
    </xf>
  </cellXfs>
  <cellStyles count="4">
    <cellStyle name="Hyperlink" xfId="3" builtinId="8"/>
    <cellStyle name="Normal" xfId="0" builtinId="0"/>
    <cellStyle name="Normal 2" xfId="2" xr:uid="{BB57C1D9-0958-B148-93F7-84F05334D37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Liste de contrôle de l'état de préparation et des mesures d'atténuation en matière de santé publique (international)</a:t>
            </a:r>
            <a:endParaRPr lang="en-CA">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5"/>
          <c:order val="0"/>
          <c:tx>
            <c:strRef>
              <c:f>'Int. Dashboard Detail'!$I$6</c:f>
              <c:strCache>
                <c:ptCount val="1"/>
                <c:pt idx="0">
                  <c:v>Percentage %</c:v>
                </c:pt>
              </c:strCache>
            </c:strRef>
          </c:tx>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solidFill>
                <a:schemeClr val="accent3">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9-3174-C643-BD15-B18401EE33DD}"/>
              </c:ext>
            </c:extLst>
          </c:dPt>
          <c:dLbls>
            <c:dLbl>
              <c:idx val="0"/>
              <c:tx>
                <c:rich>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fld id="{195B22CC-C355-5641-B909-5EB35219A32E}" type="VALUE">
                      <a:rPr lang="en-US" sz="2000">
                        <a:solidFill>
                          <a:schemeClr val="bg1"/>
                        </a:solidFill>
                      </a:rPr>
                      <a:pPr>
                        <a:defRPr sz="2000">
                          <a:solidFill>
                            <a:schemeClr val="tx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3174-C643-BD15-B18401EE33DD}"/>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'Int. Dashboard Detail'!$C$14:$C$28</c:f>
              <c:strCache>
                <c:ptCount val="15"/>
                <c:pt idx="0">
                  <c:v>Mass gathering mitigation checklist </c:v>
                </c:pt>
                <c:pt idx="1">
                  <c:v>Event emergency preparedness and response plans</c:v>
                </c:pt>
                <c:pt idx="2">
                  <c:v>Mass gathering event acquired the following supplies</c:v>
                </c:pt>
                <c:pt idx="3">
                  <c:v>Symptoms of an acute respiratory infection during the event</c:v>
                </c:pt>
                <c:pt idx="4">
                  <c:v>Stakeholder and partner coordination</c:v>
                </c:pt>
                <c:pt idx="5">
                  <c:v>Command and control</c:v>
                </c:pt>
                <c:pt idx="6">
                  <c:v>Risk communication</c:v>
                </c:pt>
                <c:pt idx="7">
                  <c:v>Public health awareness of COVID-19 </c:v>
                </c:pt>
                <c:pt idx="8">
                  <c:v>Surge capacity</c:v>
                </c:pt>
                <c:pt idx="9">
                  <c:v>Discourage ill individuals</c:v>
                </c:pt>
                <c:pt idx="10">
                  <c:v>Administrative Controls</c:v>
                </c:pt>
                <c:pt idx="11">
                  <c:v>Physical Distancing</c:v>
                </c:pt>
                <c:pt idx="12">
                  <c:v>Engineering Controls</c:v>
                </c:pt>
                <c:pt idx="13">
                  <c:v>Non-Medical Masks / Personal Protective Equipment</c:v>
                </c:pt>
                <c:pt idx="14">
                  <c:v>Public Health Preparedness</c:v>
                </c:pt>
              </c:strCache>
            </c:strRef>
          </c:cat>
          <c:val>
            <c:numRef>
              <c:f>'Int. Dashboard Detail'!$I$28</c:f>
              <c:numCache>
                <c:formatCode>0.0%</c:formatCode>
                <c:ptCount val="1"/>
                <c:pt idx="0">
                  <c:v>0.98174603174603181</c:v>
                </c:pt>
              </c:numCache>
            </c:numRef>
          </c:val>
          <c:extLst>
            <c:ext xmlns:c16="http://schemas.microsoft.com/office/drawing/2014/chart" uri="{C3380CC4-5D6E-409C-BE32-E72D297353CC}">
              <c16:uniqueId val="{00000008-6899-9B4E-B02B-4E70CD344E00}"/>
            </c:ext>
          </c:extLst>
        </c:ser>
        <c:dLbls>
          <c:dLblPos val="inEnd"/>
          <c:showLegendKey val="0"/>
          <c:showVal val="1"/>
          <c:showCatName val="0"/>
          <c:showSerName val="0"/>
          <c:showPercent val="0"/>
          <c:showBubbleSize val="0"/>
        </c:dLbls>
        <c:gapWidth val="65"/>
        <c:axId val="2121810880"/>
        <c:axId val="2146438896"/>
      </c:barChart>
      <c:catAx>
        <c:axId val="2121810880"/>
        <c:scaling>
          <c:orientation val="minMax"/>
        </c:scaling>
        <c:delete val="1"/>
        <c:axPos val="l"/>
        <c:numFmt formatCode="General" sourceLinked="1"/>
        <c:majorTickMark val="none"/>
        <c:minorTickMark val="none"/>
        <c:tickLblPos val="nextTo"/>
        <c:crossAx val="2146438896"/>
        <c:crosses val="autoZero"/>
        <c:auto val="1"/>
        <c:lblAlgn val="ctr"/>
        <c:lblOffset val="100"/>
        <c:noMultiLvlLbl val="0"/>
      </c:catAx>
      <c:valAx>
        <c:axId val="2146438896"/>
        <c:scaling>
          <c:orientation val="minMax"/>
          <c:max val="1"/>
          <c:min val="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2181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oddFooter>&amp;C&amp;"Calibri,Regular"&amp;K000000&amp;T&amp;D&amp;R&amp;"Calibri,Regular"&amp;K000000&amp;A</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État de préparation et mesures d'atténuation propres à chaque sport (international)</a:t>
            </a:r>
            <a:endParaRPr lang="en-CA">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'Int. Dashboard Detail'!$C$32</c:f>
              <c:strCache>
                <c:ptCount val="1"/>
                <c:pt idx="0">
                  <c:v>Specific Mitigation Measures</c:v>
                </c:pt>
              </c:strCache>
            </c:strRef>
          </c:tx>
          <c:spPr>
            <a:solidFill>
              <a:schemeClr val="accent2">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invertIfNegative val="0"/>
          <c:dPt>
            <c:idx val="0"/>
            <c:invertIfNegative val="0"/>
            <c:bubble3D val="0"/>
            <c:spPr>
              <a:solidFill>
                <a:schemeClr val="accent2">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1-C509-8F41-9EDC-3884CA570B3C}"/>
              </c:ext>
            </c:extLst>
          </c:dPt>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'Int. Dashboard Detail'!$I$32</c:f>
              <c:numCache>
                <c:formatCode>0.0%</c:formatCode>
                <c:ptCount val="1"/>
                <c:pt idx="0">
                  <c:v>0.9509803921568627</c:v>
                </c:pt>
              </c:numCache>
            </c:numRef>
          </c:val>
          <c:extLst>
            <c:ext xmlns:c16="http://schemas.microsoft.com/office/drawing/2014/chart" uri="{C3380CC4-5D6E-409C-BE32-E72D297353CC}">
              <c16:uniqueId val="{00000000-F748-7C47-BDB2-B5C747635D73}"/>
            </c:ext>
          </c:extLst>
        </c:ser>
        <c:dLbls>
          <c:dLblPos val="inEnd"/>
          <c:showLegendKey val="0"/>
          <c:showVal val="1"/>
          <c:showCatName val="0"/>
          <c:showSerName val="0"/>
          <c:showPercent val="0"/>
          <c:showBubbleSize val="0"/>
        </c:dLbls>
        <c:gapWidth val="65"/>
        <c:axId val="777170959"/>
        <c:axId val="777760447"/>
      </c:barChart>
      <c:catAx>
        <c:axId val="777170959"/>
        <c:scaling>
          <c:orientation val="minMax"/>
        </c:scaling>
        <c:delete val="1"/>
        <c:axPos val="l"/>
        <c:numFmt formatCode="General" sourceLinked="1"/>
        <c:majorTickMark val="none"/>
        <c:minorTickMark val="none"/>
        <c:tickLblPos val="nextTo"/>
        <c:crossAx val="777760447"/>
        <c:crosses val="autoZero"/>
        <c:auto val="1"/>
        <c:lblAlgn val="ctr"/>
        <c:lblOffset val="100"/>
        <c:noMultiLvlLbl val="0"/>
      </c:catAx>
      <c:valAx>
        <c:axId val="777760447"/>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77717095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Évaluation du risque de l'événement (international)</a:t>
            </a:r>
            <a:endParaRPr lang="en-CA">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'Int. Dashboard Detail'!$C$7</c:f>
              <c:strCache>
                <c:ptCount val="1"/>
                <c:pt idx="0">
                  <c:v>Risk Assessment</c:v>
                </c:pt>
              </c:strCache>
            </c:strRef>
          </c:tx>
          <c:spPr>
            <a:solidFill>
              <a:schemeClr val="accent4">
                <a:lumMod val="50000"/>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4">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extLst>
              <c:ext xmlns:c16="http://schemas.microsoft.com/office/drawing/2014/chart" uri="{C3380CC4-5D6E-409C-BE32-E72D297353CC}">
                <c16:uniqueId val="{00000001-A3B8-6349-846F-BBADD026EA14}"/>
              </c:ext>
            </c:extLst>
          </c:dPt>
          <c:dLbls>
            <c:dLbl>
              <c:idx val="0"/>
              <c:tx>
                <c:rich>
                  <a:bodyPr/>
                  <a:lstStyle/>
                  <a:p>
                    <a:fld id="{E2250017-1A0E-AD41-B582-6FA8F144DF0F}" type="VALUE">
                      <a:rPr lang="en-US">
                        <a:solidFill>
                          <a:schemeClr val="bg1"/>
                        </a:solidFill>
                      </a:rPr>
                      <a:pPr/>
                      <a:t>[VALUE]</a:t>
                    </a:fld>
                    <a:endParaRPr lang="en-US"/>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A3B8-6349-846F-BBADD026EA14}"/>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'Int. Dashboard Detail'!$I$7</c:f>
              <c:numCache>
                <c:formatCode>0.0%</c:formatCode>
                <c:ptCount val="1"/>
                <c:pt idx="0">
                  <c:v>0.8666666666666667</c:v>
                </c:pt>
              </c:numCache>
            </c:numRef>
          </c:val>
          <c:extLst>
            <c:ext xmlns:c16="http://schemas.microsoft.com/office/drawing/2014/chart" uri="{C3380CC4-5D6E-409C-BE32-E72D297353CC}">
              <c16:uniqueId val="{00000000-A122-6146-BF03-4FBDF3D93D77}"/>
            </c:ext>
          </c:extLst>
        </c:ser>
        <c:dLbls>
          <c:dLblPos val="inEnd"/>
          <c:showLegendKey val="0"/>
          <c:showVal val="1"/>
          <c:showCatName val="0"/>
          <c:showSerName val="0"/>
          <c:showPercent val="0"/>
          <c:showBubbleSize val="0"/>
        </c:dLbls>
        <c:gapWidth val="65"/>
        <c:axId val="806771199"/>
        <c:axId val="806761071"/>
      </c:barChart>
      <c:catAx>
        <c:axId val="806771199"/>
        <c:scaling>
          <c:orientation val="minMax"/>
        </c:scaling>
        <c:delete val="1"/>
        <c:axPos val="l"/>
        <c:numFmt formatCode="General" sourceLinked="1"/>
        <c:majorTickMark val="none"/>
        <c:minorTickMark val="none"/>
        <c:tickLblPos val="nextTo"/>
        <c:crossAx val="806761071"/>
        <c:crosses val="autoZero"/>
        <c:auto val="1"/>
        <c:lblAlgn val="ctr"/>
        <c:lblOffset val="100"/>
        <c:noMultiLvlLbl val="0"/>
      </c:catAx>
      <c:valAx>
        <c:axId val="806761071"/>
        <c:scaling>
          <c:orientation val="minMax"/>
          <c:max val="1"/>
          <c:min val="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806771199"/>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Liste de contrôle de l'état de préparation et des mesures d'atténuation en matière de santé publique (national)</a:t>
            </a:r>
            <a:endParaRPr lang="en-CA">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4"/>
          <c:order val="0"/>
          <c:spPr>
            <a:solidFill>
              <a:schemeClr val="accent3">
                <a:lumMod val="60000"/>
                <a:lumOff val="4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solidFill>
                <a:schemeClr val="accent3">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c:ext xmlns:c16="http://schemas.microsoft.com/office/drawing/2014/chart" uri="{C3380CC4-5D6E-409C-BE32-E72D297353CC}">
                <c16:uniqueId val="{00000001-5AD0-2F40-90B2-A9908ED6770C}"/>
              </c:ext>
            </c:extLst>
          </c:dPt>
          <c:dLbls>
            <c:dLbl>
              <c:idx val="0"/>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5AD0-2F40-90B2-A9908ED6770C}"/>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'Dom. Dashboard Detail'!$C$25</c:f>
              <c:strCache>
                <c:ptCount val="1"/>
                <c:pt idx="0">
                  <c:v>Public Health Preparedness</c:v>
                </c:pt>
              </c:strCache>
            </c:strRef>
          </c:cat>
          <c:val>
            <c:numRef>
              <c:f>'Dom. Dashboard Detail'!$I$25</c:f>
              <c:numCache>
                <c:formatCode>0.0%</c:formatCode>
                <c:ptCount val="1"/>
                <c:pt idx="0">
                  <c:v>0.91666666666666674</c:v>
                </c:pt>
              </c:numCache>
            </c:numRef>
          </c:val>
          <c:extLst>
            <c:ext xmlns:c16="http://schemas.microsoft.com/office/drawing/2014/chart" uri="{C3380CC4-5D6E-409C-BE32-E72D297353CC}">
              <c16:uniqueId val="{00000010-D355-EB40-B9A8-494CF3BE3F9D}"/>
            </c:ext>
          </c:extLst>
        </c:ser>
        <c:dLbls>
          <c:dLblPos val="inEnd"/>
          <c:showLegendKey val="0"/>
          <c:showVal val="1"/>
          <c:showCatName val="0"/>
          <c:showSerName val="0"/>
          <c:showPercent val="0"/>
          <c:showBubbleSize val="0"/>
        </c:dLbls>
        <c:gapWidth val="65"/>
        <c:axId val="2121810880"/>
        <c:axId val="2146438896"/>
      </c:barChart>
      <c:catAx>
        <c:axId val="2121810880"/>
        <c:scaling>
          <c:orientation val="minMax"/>
        </c:scaling>
        <c:delete val="1"/>
        <c:axPos val="l"/>
        <c:numFmt formatCode="General" sourceLinked="1"/>
        <c:majorTickMark val="none"/>
        <c:minorTickMark val="none"/>
        <c:tickLblPos val="nextTo"/>
        <c:crossAx val="2146438896"/>
        <c:crosses val="autoZero"/>
        <c:auto val="1"/>
        <c:lblAlgn val="ctr"/>
        <c:lblOffset val="100"/>
        <c:noMultiLvlLbl val="0"/>
      </c:catAx>
      <c:valAx>
        <c:axId val="214643889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21218108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oddFooter>&amp;C&amp;"Calibri,Regular"&amp;K000000&amp;T&amp;D&amp;R&amp;"Calibri,Regular"&amp;K000000&amp;A</c:oddFoot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État de préparation et mesures d'atténuation propres à chaque sport (national)</a:t>
            </a:r>
            <a:endParaRPr lang="en-CA">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2">
                <a:lumMod val="50000"/>
              </a:schemeClr>
            </a:solidFill>
            <a:ln w="9525" cap="flat" cmpd="sng" algn="ctr">
              <a:solidFill>
                <a:schemeClr val="lt1">
                  <a:alpha val="50000"/>
                </a:schemeClr>
              </a:solidFill>
              <a:round/>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'Dom. Dashboard Detail'!$I$29</c:f>
              <c:numCache>
                <c:formatCode>0.0%</c:formatCode>
                <c:ptCount val="1"/>
                <c:pt idx="0">
                  <c:v>0.79569892473118276</c:v>
                </c:pt>
              </c:numCache>
            </c:numRef>
          </c:val>
          <c:extLst>
            <c:ext xmlns:c16="http://schemas.microsoft.com/office/drawing/2014/chart" uri="{C3380CC4-5D6E-409C-BE32-E72D297353CC}">
              <c16:uniqueId val="{00000002-F33F-204F-85B9-E7D0FE1EE3D7}"/>
            </c:ext>
          </c:extLst>
        </c:ser>
        <c:dLbls>
          <c:dLblPos val="inEnd"/>
          <c:showLegendKey val="0"/>
          <c:showVal val="1"/>
          <c:showCatName val="0"/>
          <c:showSerName val="0"/>
          <c:showPercent val="0"/>
          <c:showBubbleSize val="0"/>
        </c:dLbls>
        <c:gapWidth val="65"/>
        <c:axId val="777170959"/>
        <c:axId val="777760447"/>
      </c:barChart>
      <c:catAx>
        <c:axId val="777170959"/>
        <c:scaling>
          <c:orientation val="minMax"/>
        </c:scaling>
        <c:delete val="1"/>
        <c:axPos val="l"/>
        <c:numFmt formatCode="General" sourceLinked="1"/>
        <c:majorTickMark val="none"/>
        <c:minorTickMark val="none"/>
        <c:tickLblPos val="nextTo"/>
        <c:crossAx val="777760447"/>
        <c:crosses val="autoZero"/>
        <c:auto val="1"/>
        <c:lblAlgn val="ctr"/>
        <c:lblOffset val="100"/>
        <c:noMultiLvlLbl val="0"/>
      </c:catAx>
      <c:valAx>
        <c:axId val="777760447"/>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777170959"/>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Évaluation du risque de l'événement (national)</a:t>
            </a:r>
            <a:endParaRPr lang="en-CA">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4">
                <a:lumMod val="50000"/>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4">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extLst>
              <c:ext xmlns:c16="http://schemas.microsoft.com/office/drawing/2014/chart" uri="{C3380CC4-5D6E-409C-BE32-E72D297353CC}">
                <c16:uniqueId val="{00000001-77FA-C74D-A7E7-8F6A9BB54A24}"/>
              </c:ext>
            </c:extLst>
          </c:dPt>
          <c:dLbls>
            <c:dLbl>
              <c:idx val="0"/>
              <c:tx>
                <c:rich>
                  <a:bodyPr/>
                  <a:lstStyle/>
                  <a:p>
                    <a:fld id="{E2250017-1A0E-AD41-B582-6FA8F144DF0F}" type="VALUE">
                      <a:rPr lang="en-US">
                        <a:solidFill>
                          <a:schemeClr val="bg1"/>
                        </a:solidFill>
                      </a:rPr>
                      <a:pPr/>
                      <a:t>[VALUE]</a:t>
                    </a:fld>
                    <a:endParaRPr lang="en-US"/>
                  </a:p>
                </c:rich>
              </c:tx>
              <c:dLblPos val="inEnd"/>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7FA-C74D-A7E7-8F6A9BB54A24}"/>
                </c:ext>
              </c:extLst>
            </c:dLbl>
            <c:spPr>
              <a:noFill/>
              <a:ln>
                <a:noFill/>
              </a:ln>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'Dom. Dashboard Detail'!$I$7</c:f>
              <c:numCache>
                <c:formatCode>0.0%</c:formatCode>
                <c:ptCount val="1"/>
                <c:pt idx="0">
                  <c:v>0.6</c:v>
                </c:pt>
              </c:numCache>
            </c:numRef>
          </c:val>
          <c:extLst>
            <c:ext xmlns:c16="http://schemas.microsoft.com/office/drawing/2014/chart" uri="{C3380CC4-5D6E-409C-BE32-E72D297353CC}">
              <c16:uniqueId val="{00000002-77FA-C74D-A7E7-8F6A9BB54A24}"/>
            </c:ext>
          </c:extLst>
        </c:ser>
        <c:dLbls>
          <c:dLblPos val="inEnd"/>
          <c:showLegendKey val="0"/>
          <c:showVal val="1"/>
          <c:showCatName val="0"/>
          <c:showSerName val="0"/>
          <c:showPercent val="0"/>
          <c:showBubbleSize val="0"/>
        </c:dLbls>
        <c:gapWidth val="65"/>
        <c:axId val="806771199"/>
        <c:axId val="806761071"/>
      </c:barChart>
      <c:catAx>
        <c:axId val="806771199"/>
        <c:scaling>
          <c:orientation val="minMax"/>
        </c:scaling>
        <c:delete val="1"/>
        <c:axPos val="l"/>
        <c:numFmt formatCode="General" sourceLinked="1"/>
        <c:majorTickMark val="none"/>
        <c:minorTickMark val="none"/>
        <c:tickLblPos val="nextTo"/>
        <c:crossAx val="806761071"/>
        <c:crosses val="autoZero"/>
        <c:auto val="1"/>
        <c:lblAlgn val="ctr"/>
        <c:lblOffset val="100"/>
        <c:noMultiLvlLbl val="0"/>
      </c:catAx>
      <c:valAx>
        <c:axId val="806761071"/>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806771199"/>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4032250</xdr:colOff>
      <xdr:row>0</xdr:row>
      <xdr:rowOff>95250</xdr:rowOff>
    </xdr:from>
    <xdr:ext cx="2714625" cy="1357313"/>
    <xdr:pic>
      <xdr:nvPicPr>
        <xdr:cNvPr id="2" name="Picture 1">
          <a:extLst>
            <a:ext uri="{FF2B5EF4-FFF2-40B4-BE49-F238E27FC236}">
              <a16:creationId xmlns:a16="http://schemas.microsoft.com/office/drawing/2014/main" id="{1D3715FD-B8A3-B848-9418-5DA2C5952B18}"/>
            </a:ext>
          </a:extLst>
        </xdr:cNvPr>
        <xdr:cNvPicPr>
          <a:picLocks noChangeAspect="1"/>
        </xdr:cNvPicPr>
      </xdr:nvPicPr>
      <xdr:blipFill>
        <a:blip xmlns:r="http://schemas.openxmlformats.org/officeDocument/2006/relationships" r:embed="rId1"/>
        <a:stretch>
          <a:fillRect/>
        </a:stretch>
      </xdr:blipFill>
      <xdr:spPr>
        <a:xfrm>
          <a:off x="1644650" y="95250"/>
          <a:ext cx="2714625" cy="135731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15875</xdr:colOff>
      <xdr:row>10</xdr:row>
      <xdr:rowOff>1</xdr:rowOff>
    </xdr:from>
    <xdr:to>
      <xdr:col>10</xdr:col>
      <xdr:colOff>15875</xdr:colOff>
      <xdr:row>16</xdr:row>
      <xdr:rowOff>15875</xdr:rowOff>
    </xdr:to>
    <xdr:graphicFrame macro="">
      <xdr:nvGraphicFramePr>
        <xdr:cNvPr id="3" name="Chart 2">
          <a:extLst>
            <a:ext uri="{FF2B5EF4-FFF2-40B4-BE49-F238E27FC236}">
              <a16:creationId xmlns:a16="http://schemas.microsoft.com/office/drawing/2014/main" id="{E399FCD5-872D-6445-BCAF-2838B7C4F1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4688</xdr:colOff>
      <xdr:row>19</xdr:row>
      <xdr:rowOff>2152</xdr:rowOff>
    </xdr:from>
    <xdr:to>
      <xdr:col>10</xdr:col>
      <xdr:colOff>0</xdr:colOff>
      <xdr:row>24</xdr:row>
      <xdr:rowOff>1179286</xdr:rowOff>
    </xdr:to>
    <xdr:graphicFrame macro="">
      <xdr:nvGraphicFramePr>
        <xdr:cNvPr id="6" name="Chart 5">
          <a:extLst>
            <a:ext uri="{FF2B5EF4-FFF2-40B4-BE49-F238E27FC236}">
              <a16:creationId xmlns:a16="http://schemas.microsoft.com/office/drawing/2014/main" id="{57D88C3B-60D2-F343-B0DF-ADD86FA45B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24667</xdr:colOff>
      <xdr:row>1</xdr:row>
      <xdr:rowOff>754</xdr:rowOff>
    </xdr:from>
    <xdr:to>
      <xdr:col>9</xdr:col>
      <xdr:colOff>1285875</xdr:colOff>
      <xdr:row>7</xdr:row>
      <xdr:rowOff>4944</xdr:rowOff>
    </xdr:to>
    <xdr:graphicFrame macro="">
      <xdr:nvGraphicFramePr>
        <xdr:cNvPr id="7" name="Chart 6">
          <a:extLst>
            <a:ext uri="{FF2B5EF4-FFF2-40B4-BE49-F238E27FC236}">
              <a16:creationId xmlns:a16="http://schemas.microsoft.com/office/drawing/2014/main" id="{0C4C2981-9B08-4347-BCFD-035534D132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817737</xdr:colOff>
      <xdr:row>9</xdr:row>
      <xdr:rowOff>24599</xdr:rowOff>
    </xdr:from>
    <xdr:to>
      <xdr:col>9</xdr:col>
      <xdr:colOff>1270000</xdr:colOff>
      <xdr:row>14</xdr:row>
      <xdr:rowOff>412750</xdr:rowOff>
    </xdr:to>
    <xdr:graphicFrame macro="">
      <xdr:nvGraphicFramePr>
        <xdr:cNvPr id="2" name="Chart 1">
          <a:extLst>
            <a:ext uri="{FF2B5EF4-FFF2-40B4-BE49-F238E27FC236}">
              <a16:creationId xmlns:a16="http://schemas.microsoft.com/office/drawing/2014/main" id="{A8D0D5FB-9FE2-8E4C-AB78-40015C41F1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4688</xdr:colOff>
      <xdr:row>16</xdr:row>
      <xdr:rowOff>442086</xdr:rowOff>
    </xdr:from>
    <xdr:to>
      <xdr:col>10</xdr:col>
      <xdr:colOff>0</xdr:colOff>
      <xdr:row>22</xdr:row>
      <xdr:rowOff>434385</xdr:rowOff>
    </xdr:to>
    <xdr:graphicFrame macro="">
      <xdr:nvGraphicFramePr>
        <xdr:cNvPr id="3" name="Chart 2">
          <a:extLst>
            <a:ext uri="{FF2B5EF4-FFF2-40B4-BE49-F238E27FC236}">
              <a16:creationId xmlns:a16="http://schemas.microsoft.com/office/drawing/2014/main" id="{A577AF1E-058B-A549-B152-2AE16E529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8792</xdr:colOff>
      <xdr:row>1</xdr:row>
      <xdr:rowOff>16629</xdr:rowOff>
    </xdr:from>
    <xdr:to>
      <xdr:col>9</xdr:col>
      <xdr:colOff>1270000</xdr:colOff>
      <xdr:row>7</xdr:row>
      <xdr:rowOff>20819</xdr:rowOff>
    </xdr:to>
    <xdr:graphicFrame macro="">
      <xdr:nvGraphicFramePr>
        <xdr:cNvPr id="4" name="Chart 3">
          <a:extLst>
            <a:ext uri="{FF2B5EF4-FFF2-40B4-BE49-F238E27FC236}">
              <a16:creationId xmlns:a16="http://schemas.microsoft.com/office/drawing/2014/main" id="{7C18A024-7A88-7740-87DF-46C9C7263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15</xdr:col>
      <xdr:colOff>412750</xdr:colOff>
      <xdr:row>34</xdr:row>
      <xdr:rowOff>47625</xdr:rowOff>
    </xdr:to>
    <xdr:pic>
      <xdr:nvPicPr>
        <xdr:cNvPr id="2" name="Picture 1">
          <a:extLst>
            <a:ext uri="{FF2B5EF4-FFF2-40B4-BE49-F238E27FC236}">
              <a16:creationId xmlns:a16="http://schemas.microsoft.com/office/drawing/2014/main" id="{36C22257-734E-3447-B69B-5192FA33E9F7}"/>
            </a:ext>
          </a:extLst>
        </xdr:cNvPr>
        <xdr:cNvPicPr>
          <a:picLocks noChangeAspect="1"/>
        </xdr:cNvPicPr>
      </xdr:nvPicPr>
      <xdr:blipFill>
        <a:blip xmlns:r="http://schemas.openxmlformats.org/officeDocument/2006/relationships" r:embed="rId1"/>
        <a:stretch>
          <a:fillRect/>
        </a:stretch>
      </xdr:blipFill>
      <xdr:spPr>
        <a:xfrm>
          <a:off x="841375" y="206375"/>
          <a:ext cx="12192000" cy="6858000"/>
        </a:xfrm>
        <a:prstGeom prst="rect">
          <a:avLst/>
        </a:prstGeom>
      </xdr:spPr>
    </xdr:pic>
    <xdr:clientData/>
  </xdr:twoCellAnchor>
  <xdr:twoCellAnchor editAs="oneCell">
    <xdr:from>
      <xdr:col>1</xdr:col>
      <xdr:colOff>0</xdr:colOff>
      <xdr:row>37</xdr:row>
      <xdr:rowOff>0</xdr:rowOff>
    </xdr:from>
    <xdr:to>
      <xdr:col>15</xdr:col>
      <xdr:colOff>412750</xdr:colOff>
      <xdr:row>70</xdr:row>
      <xdr:rowOff>47625</xdr:rowOff>
    </xdr:to>
    <xdr:pic>
      <xdr:nvPicPr>
        <xdr:cNvPr id="3" name="Picture 2">
          <a:extLst>
            <a:ext uri="{FF2B5EF4-FFF2-40B4-BE49-F238E27FC236}">
              <a16:creationId xmlns:a16="http://schemas.microsoft.com/office/drawing/2014/main" id="{29C0DCF2-C347-C64D-B7E2-0ABC0E38DB03}"/>
            </a:ext>
          </a:extLst>
        </xdr:cNvPr>
        <xdr:cNvPicPr>
          <a:picLocks noChangeAspect="1"/>
        </xdr:cNvPicPr>
      </xdr:nvPicPr>
      <xdr:blipFill>
        <a:blip xmlns:r="http://schemas.openxmlformats.org/officeDocument/2006/relationships" r:embed="rId2"/>
        <a:stretch>
          <a:fillRect/>
        </a:stretch>
      </xdr:blipFill>
      <xdr:spPr>
        <a:xfrm>
          <a:off x="841375" y="7635875"/>
          <a:ext cx="12192000" cy="6858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canada.ca/fr/sante-canada/services/medicaments-produits-sante/desinfectants/covid-19/liste.html" TargetMode="External"/><Relationship Id="rId13" Type="http://schemas.openxmlformats.org/officeDocument/2006/relationships/hyperlink" Target="https://www.canada.ca/fr/sante-publique/services/maladies/2019-nouveau-coronavirus/prevention-risques/a-propos-masques-couvre-visage-non-medicaux.html" TargetMode="External"/><Relationship Id="rId3" Type="http://schemas.openxmlformats.org/officeDocument/2006/relationships/hyperlink" Target="https://www.canada.ca/fr/sante-publique/services/video/mesures-arreter-propagation-covid-19.html" TargetMode="External"/><Relationship Id="rId7" Type="http://schemas.openxmlformats.org/officeDocument/2006/relationships/hyperlink" Target="https://www.canada.ca/fr/sante-publique/services/publications/maladies-et-affections/covid-19-comment-isoler-chez-soi.html" TargetMode="External"/><Relationship Id="rId12" Type="http://schemas.openxmlformats.org/officeDocument/2006/relationships/hyperlink" Target="https://www.canada.ca/fr/sante-publique/services/maladies/2019-nouveau-coronavirus/prevention-risques/mesures-reduire-communaute.html" TargetMode="External"/><Relationship Id="rId2" Type="http://schemas.openxmlformats.org/officeDocument/2006/relationships/hyperlink" Target="https://www.canada.ca/fr/sante-publique/services/maladies/2019-nouveau-coronavirus.html" TargetMode="External"/><Relationship Id="rId1" Type="http://schemas.openxmlformats.org/officeDocument/2006/relationships/hyperlink" Target="https://www.canada.ca/fr/sante-publique/services/maladies/2019-nouveau-coronavirus/prevention-risques.html" TargetMode="External"/><Relationship Id="rId6" Type="http://schemas.openxmlformats.org/officeDocument/2006/relationships/hyperlink" Target="https://www.canada.ca/fr/sante-publique/services/publications/maladies-et-affections/comprendre-depistage-covid-19.html" TargetMode="External"/><Relationship Id="rId11" Type="http://schemas.openxmlformats.org/officeDocument/2006/relationships/hyperlink" Target="https://www.canada.ca/fr/sante-publique/services/publications/maladies-et-affections/nettoyage-desinfection-espaces-publics.html" TargetMode="External"/><Relationship Id="rId5" Type="http://schemas.openxmlformats.org/officeDocument/2006/relationships/hyperlink" Target="https://www.canada.ca/fr/sante-publique/services/publications/maladies-et-affections/a-propos-maladie-coronavirus-covid-19.html" TargetMode="External"/><Relationship Id="rId15" Type="http://schemas.openxmlformats.org/officeDocument/2006/relationships/hyperlink" Target="https://www.canada.ca/fr/sante-publique/services/maladies/2019-nouveau-coronavirus/professionnels-sante/rassemblement-masse-fonde-risques.html" TargetMode="External"/><Relationship Id="rId10" Type="http://schemas.openxmlformats.org/officeDocument/2006/relationships/hyperlink" Target="https://www.canada.ca/fr/sante-publique/services/maladies/2019-nouveau-coronavirus/symptomes/ressources-provinces-territoires-covid-19.html" TargetMode="External"/><Relationship Id="rId4" Type="http://schemas.openxmlformats.org/officeDocument/2006/relationships/hyperlink" Target="https://www.canada.ca/fr/sante-publique/services/video/covid-19-lavage-mains.html" TargetMode="External"/><Relationship Id="rId9" Type="http://schemas.openxmlformats.org/officeDocument/2006/relationships/hyperlink" Target="https://www.canada.ca/fr/sante-publique/services/maladies/2019-nouveau-coronavirus/symptomes.html" TargetMode="External"/><Relationship Id="rId14" Type="http://schemas.openxmlformats.org/officeDocument/2006/relationships/hyperlink" Target="https://www.canada.ca/en/public-health/services/diseases/2019-novel-coronavirus-infection/health-professionals/mass-gatherings-risk-assesment.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4D373-B63C-F147-849F-DD4D1A85B504}">
  <sheetPr>
    <pageSetUpPr fitToPage="1"/>
  </sheetPr>
  <dimension ref="A1:C26"/>
  <sheetViews>
    <sheetView tabSelected="1" zoomScale="80" zoomScaleNormal="80" workbookViewId="0">
      <selection activeCell="B15" sqref="B15"/>
    </sheetView>
  </sheetViews>
  <sheetFormatPr baseColWidth="10" defaultColWidth="10.83203125" defaultRowHeight="16" x14ac:dyDescent="0.2"/>
  <cols>
    <col min="1" max="1" width="10.83203125" style="3"/>
    <col min="2" max="2" width="148.33203125" style="3" customWidth="1"/>
    <col min="3" max="16384" width="10.83203125" style="3"/>
  </cols>
  <sheetData>
    <row r="1" spans="1:3" ht="126" customHeight="1" x14ac:dyDescent="0.2">
      <c r="A1" s="49"/>
      <c r="B1" s="166"/>
      <c r="C1" s="49"/>
    </row>
    <row r="2" spans="1:3" ht="59.5" customHeight="1" x14ac:dyDescent="0.2">
      <c r="A2" s="49"/>
      <c r="B2" s="165" t="s">
        <v>0</v>
      </c>
      <c r="C2" s="49"/>
    </row>
    <row r="3" spans="1:3" x14ac:dyDescent="0.2">
      <c r="A3" s="49"/>
      <c r="B3" s="49"/>
      <c r="C3" s="49"/>
    </row>
    <row r="4" spans="1:3" ht="22" customHeight="1" x14ac:dyDescent="0.2">
      <c r="A4" s="49"/>
      <c r="B4" s="164" t="s">
        <v>1</v>
      </c>
      <c r="C4" s="164"/>
    </row>
    <row r="5" spans="1:3" x14ac:dyDescent="0.2">
      <c r="A5" s="49"/>
      <c r="B5" s="49"/>
      <c r="C5" s="49"/>
    </row>
    <row r="6" spans="1:3" ht="80" x14ac:dyDescent="0.2">
      <c r="A6" s="49"/>
      <c r="B6" s="163" t="s">
        <v>2</v>
      </c>
      <c r="C6" s="49"/>
    </row>
    <row r="7" spans="1:3" x14ac:dyDescent="0.2">
      <c r="A7" s="49"/>
      <c r="B7" s="49"/>
      <c r="C7" s="49"/>
    </row>
    <row r="8" spans="1:3" ht="19" x14ac:dyDescent="0.2">
      <c r="A8" s="49"/>
      <c r="B8" s="161" t="s">
        <v>3</v>
      </c>
      <c r="C8" s="49"/>
    </row>
    <row r="9" spans="1:3" ht="19" x14ac:dyDescent="0.2">
      <c r="A9" s="49"/>
      <c r="B9" s="161" t="s">
        <v>4</v>
      </c>
      <c r="C9" s="49"/>
    </row>
    <row r="10" spans="1:3" ht="19" x14ac:dyDescent="0.2">
      <c r="A10" s="49"/>
      <c r="B10" s="161" t="s">
        <v>5</v>
      </c>
      <c r="C10" s="49"/>
    </row>
    <row r="11" spans="1:3" x14ac:dyDescent="0.2">
      <c r="A11" s="49"/>
      <c r="B11" s="49"/>
      <c r="C11" s="49"/>
    </row>
    <row r="12" spans="1:3" ht="19" customHeight="1" x14ac:dyDescent="0.2">
      <c r="A12" s="49"/>
      <c r="B12" s="162" t="s">
        <v>6</v>
      </c>
      <c r="C12" s="49"/>
    </row>
    <row r="13" spans="1:3" x14ac:dyDescent="0.2">
      <c r="A13" s="49"/>
      <c r="B13" s="49"/>
      <c r="C13" s="49"/>
    </row>
    <row r="14" spans="1:3" ht="60" x14ac:dyDescent="0.2">
      <c r="A14" s="49"/>
      <c r="B14" s="160" t="s">
        <v>7</v>
      </c>
      <c r="C14" s="49"/>
    </row>
    <row r="15" spans="1:3" ht="100" x14ac:dyDescent="0.2">
      <c r="A15" s="49"/>
      <c r="B15" s="160" t="s">
        <v>8</v>
      </c>
      <c r="C15" s="49"/>
    </row>
    <row r="16" spans="1:3" ht="19" x14ac:dyDescent="0.2">
      <c r="A16" s="49"/>
      <c r="B16" s="161" t="s">
        <v>9</v>
      </c>
      <c r="C16" s="49"/>
    </row>
    <row r="17" spans="1:3" ht="19" x14ac:dyDescent="0.2">
      <c r="A17" s="49"/>
      <c r="B17" s="161" t="s">
        <v>10</v>
      </c>
      <c r="C17" s="49"/>
    </row>
    <row r="18" spans="1:3" ht="80" x14ac:dyDescent="0.2">
      <c r="A18" s="49"/>
      <c r="B18" s="160" t="s">
        <v>11</v>
      </c>
      <c r="C18" s="49"/>
    </row>
    <row r="19" spans="1:3" ht="58" customHeight="1" x14ac:dyDescent="0.2">
      <c r="A19" s="49"/>
      <c r="B19" s="160" t="s">
        <v>12</v>
      </c>
      <c r="C19" s="49"/>
    </row>
    <row r="20" spans="1:3" ht="58" customHeight="1" x14ac:dyDescent="0.2">
      <c r="A20" s="49"/>
      <c r="B20" s="160" t="s">
        <v>13</v>
      </c>
      <c r="C20" s="49"/>
    </row>
    <row r="21" spans="1:3" ht="58" customHeight="1" x14ac:dyDescent="0.2">
      <c r="A21" s="49"/>
      <c r="B21" s="160" t="s">
        <v>14</v>
      </c>
      <c r="C21" s="49"/>
    </row>
    <row r="22" spans="1:3" ht="73" customHeight="1" x14ac:dyDescent="0.2">
      <c r="A22" s="49"/>
      <c r="B22" s="160" t="s">
        <v>15</v>
      </c>
      <c r="C22" s="49"/>
    </row>
    <row r="23" spans="1:3" ht="80" x14ac:dyDescent="0.2">
      <c r="A23" s="49"/>
      <c r="B23" s="160" t="s">
        <v>16</v>
      </c>
      <c r="C23" s="49"/>
    </row>
    <row r="24" spans="1:3" ht="58" customHeight="1" x14ac:dyDescent="0.2">
      <c r="A24" s="49"/>
      <c r="B24" s="160" t="s">
        <v>17</v>
      </c>
      <c r="C24" s="49"/>
    </row>
    <row r="25" spans="1:3" x14ac:dyDescent="0.2">
      <c r="A25" s="49"/>
      <c r="B25" s="49"/>
      <c r="C25" s="49"/>
    </row>
    <row r="26" spans="1:3" x14ac:dyDescent="0.2">
      <c r="A26" s="49"/>
      <c r="B26" s="49"/>
      <c r="C26" s="49"/>
    </row>
  </sheetData>
  <sheetProtection algorithmName="SHA-512" hashValue="sEfN3etNptHlXqjLstXD7TWH7SsAqrIuCHIMwAUuN0Qw43YKdarSA/gcS+2A1T1usMWBwrrdev3SMy1x/Ooqkw==" saltValue="3sknRVRpoQOwSaKUo6mnoQ==" spinCount="100000" sheet="1" scenarios="1" selectLockedCells="1" selectUnlockedCells="1"/>
  <pageMargins left="0.25" right="0.25" top="0.75" bottom="0.75" header="0.3" footer="0.3"/>
  <pageSetup scale="74" orientation="portrait" r:id="rId1"/>
  <headerFooter>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72D72-90DB-6240-99CA-895BCC60424E}">
  <sheetPr>
    <pageSetUpPr fitToPage="1"/>
  </sheetPr>
  <dimension ref="A1:D18"/>
  <sheetViews>
    <sheetView zoomScale="80" zoomScaleNormal="80" workbookViewId="0">
      <selection activeCell="G9" sqref="G9"/>
    </sheetView>
  </sheetViews>
  <sheetFormatPr baseColWidth="10" defaultColWidth="10.83203125" defaultRowHeight="16" x14ac:dyDescent="0.2"/>
  <cols>
    <col min="1" max="1" width="29.33203125" style="116" customWidth="1"/>
    <col min="2" max="2" width="30.5" style="115" customWidth="1"/>
    <col min="3" max="3" width="58" style="115" customWidth="1"/>
    <col min="4" max="16384" width="10.83203125" style="115"/>
  </cols>
  <sheetData>
    <row r="1" spans="1:4" ht="61" customHeight="1" x14ac:dyDescent="0.2">
      <c r="A1" s="252" t="s">
        <v>404</v>
      </c>
      <c r="B1" s="253"/>
      <c r="C1" s="253"/>
    </row>
    <row r="2" spans="1:4" ht="52" customHeight="1" thickBot="1" x14ac:dyDescent="0.25">
      <c r="A2" s="117" t="s">
        <v>405</v>
      </c>
      <c r="B2" s="117" t="s">
        <v>406</v>
      </c>
      <c r="C2" s="117" t="s">
        <v>407</v>
      </c>
    </row>
    <row r="3" spans="1:4" ht="30" customHeight="1" x14ac:dyDescent="0.2">
      <c r="A3" s="254" t="s">
        <v>408</v>
      </c>
      <c r="B3" s="257" t="s">
        <v>409</v>
      </c>
      <c r="C3" s="128" t="s">
        <v>410</v>
      </c>
    </row>
    <row r="4" spans="1:4" ht="30" customHeight="1" x14ac:dyDescent="0.2">
      <c r="A4" s="255"/>
      <c r="B4" s="258"/>
      <c r="C4" s="120" t="s">
        <v>411</v>
      </c>
    </row>
    <row r="5" spans="1:4" ht="30" customHeight="1" x14ac:dyDescent="0.2">
      <c r="A5" s="255"/>
      <c r="B5" s="258"/>
      <c r="C5" s="120" t="s">
        <v>412</v>
      </c>
    </row>
    <row r="6" spans="1:4" ht="30" customHeight="1" x14ac:dyDescent="0.2">
      <c r="A6" s="255"/>
      <c r="B6" s="258"/>
      <c r="C6" s="120" t="s">
        <v>413</v>
      </c>
    </row>
    <row r="7" spans="1:4" ht="30" customHeight="1" thickBot="1" x14ac:dyDescent="0.25">
      <c r="A7" s="256"/>
      <c r="B7" s="259"/>
      <c r="C7" s="120" t="s">
        <v>414</v>
      </c>
    </row>
    <row r="8" spans="1:4" ht="59" customHeight="1" thickBot="1" x14ac:dyDescent="0.25">
      <c r="A8" s="122" t="s">
        <v>415</v>
      </c>
      <c r="B8" s="127" t="s">
        <v>416</v>
      </c>
      <c r="C8" s="121" t="s">
        <v>417</v>
      </c>
    </row>
    <row r="9" spans="1:4" ht="65" customHeight="1" thickBot="1" x14ac:dyDescent="0.25">
      <c r="A9" s="123" t="s">
        <v>418</v>
      </c>
      <c r="B9" s="126" t="s">
        <v>419</v>
      </c>
      <c r="C9" s="120" t="s">
        <v>420</v>
      </c>
      <c r="D9" s="115" t="s">
        <v>421</v>
      </c>
    </row>
    <row r="10" spans="1:4" ht="30" customHeight="1" x14ac:dyDescent="0.2">
      <c r="A10" s="245" t="s">
        <v>422</v>
      </c>
      <c r="B10" s="242" t="s">
        <v>423</v>
      </c>
      <c r="C10" s="119" t="s">
        <v>424</v>
      </c>
    </row>
    <row r="11" spans="1:4" ht="30" customHeight="1" x14ac:dyDescent="0.2">
      <c r="A11" s="246"/>
      <c r="B11" s="243"/>
      <c r="C11" s="129" t="s">
        <v>425</v>
      </c>
    </row>
    <row r="12" spans="1:4" ht="30" customHeight="1" thickBot="1" x14ac:dyDescent="0.25">
      <c r="A12" s="247"/>
      <c r="B12" s="244"/>
      <c r="C12" s="118" t="s">
        <v>426</v>
      </c>
    </row>
    <row r="13" spans="1:4" ht="60" customHeight="1" thickBot="1" x14ac:dyDescent="0.25">
      <c r="A13" s="124" t="s">
        <v>427</v>
      </c>
      <c r="B13" s="125" t="s">
        <v>428</v>
      </c>
      <c r="C13" s="120" t="s">
        <v>429</v>
      </c>
    </row>
    <row r="14" spans="1:4" ht="30" customHeight="1" x14ac:dyDescent="0.2">
      <c r="A14" s="260" t="s">
        <v>441</v>
      </c>
      <c r="B14" s="262" t="s">
        <v>442</v>
      </c>
      <c r="C14" s="264" t="s">
        <v>430</v>
      </c>
    </row>
    <row r="15" spans="1:4" ht="30" customHeight="1" thickBot="1" x14ac:dyDescent="0.25">
      <c r="A15" s="261"/>
      <c r="B15" s="263"/>
      <c r="C15" s="265"/>
    </row>
    <row r="16" spans="1:4" ht="30" customHeight="1" x14ac:dyDescent="0.2">
      <c r="A16" s="248" t="s">
        <v>431</v>
      </c>
      <c r="B16" s="250" t="s">
        <v>432</v>
      </c>
      <c r="C16" s="131" t="s">
        <v>433</v>
      </c>
    </row>
    <row r="17" spans="1:3" ht="30" customHeight="1" thickBot="1" x14ac:dyDescent="0.25">
      <c r="A17" s="249"/>
      <c r="B17" s="251"/>
      <c r="C17" s="132" t="s">
        <v>434</v>
      </c>
    </row>
    <row r="18" spans="1:3" ht="25" customHeight="1" x14ac:dyDescent="0.2"/>
  </sheetData>
  <sheetProtection algorithmName="SHA-512" hashValue="ZoSUzbBI9slMAiiGwd+P+KstLaUn/3PJAL6ZrBcKoH6BAi3oiL37537s9Ha/xNjnixuiywbZlUVAc5Y9xV1Y5g==" saltValue="k3em55+wGcQfEtVZ8Y6J5g==" spinCount="100000" sheet="1" objects="1" scenarios="1"/>
  <mergeCells count="10">
    <mergeCell ref="B10:B12"/>
    <mergeCell ref="A10:A12"/>
    <mergeCell ref="A16:A17"/>
    <mergeCell ref="B16:B17"/>
    <mergeCell ref="A1:C1"/>
    <mergeCell ref="A3:A7"/>
    <mergeCell ref="B3:B7"/>
    <mergeCell ref="A14:A15"/>
    <mergeCell ref="B14:B15"/>
    <mergeCell ref="C14:C15"/>
  </mergeCells>
  <hyperlinks>
    <hyperlink ref="C3" r:id="rId1" xr:uid="{4703D818-E55D-1548-A45C-DB81F34F2508}"/>
    <hyperlink ref="C4" r:id="rId2" xr:uid="{EF388ABD-0C77-EA40-A52C-4F20B97493EE}"/>
    <hyperlink ref="C5" r:id="rId3" xr:uid="{74AF50B6-2926-DF42-9300-3BD24B51181F}"/>
    <hyperlink ref="C6" r:id="rId4" xr:uid="{1B872108-B7A5-2042-AB1B-33BBCADDB563}"/>
    <hyperlink ref="C7" r:id="rId5" xr:uid="{21988DFC-4FC9-DC46-854D-B079D0B7C020}"/>
    <hyperlink ref="C8" r:id="rId6" xr:uid="{7852D7A8-3BD7-2347-B943-D9396BE82525}"/>
    <hyperlink ref="C9" r:id="rId7" xr:uid="{B35000C5-A4BB-4D41-8098-2DD415CB0307}"/>
    <hyperlink ref="C17" r:id="rId8" xr:uid="{7F06571C-C847-3144-A781-7849FB5FA060}"/>
    <hyperlink ref="C16" r:id="rId9" xr:uid="{A5848DA1-E8EB-1F44-B229-3FBB284D6283}"/>
    <hyperlink ref="C13" r:id="rId10" xr:uid="{EAE70C7F-B06A-6D4A-B91D-4341D8F7DAA2}"/>
    <hyperlink ref="C10" r:id="rId11" xr:uid="{25A15744-988F-E74F-A16B-67FEDCB81BC2}"/>
    <hyperlink ref="C11" r:id="rId12" xr:uid="{89EA5B49-F3B4-7D40-9A30-1015C26A3701}"/>
    <hyperlink ref="C12" r:id="rId13" xr:uid="{CBD05038-C235-9741-A25A-09EA150A5EEB}"/>
    <hyperlink ref="C14" r:id="rId14" display="Risk mitigation tool for gatherings and events operating during the COVID-19 pandemic" xr:uid="{33EC1FC4-D70A-5C4E-9F00-CD185D145203}"/>
    <hyperlink ref="C14:C15" r:id="rId15" display="Outil d'atténuation des risques concernant les rassemblements et événements ayant lieu pendant la pandémie de la COVID-19" xr:uid="{0327B38A-99C6-4B42-A608-B1B8A2575A1C}"/>
  </hyperlinks>
  <pageMargins left="0.7" right="0.7" top="0.75" bottom="0.75" header="0.3" footer="0.3"/>
  <pageSetup scale="77"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81AA-0C2A-2F47-9AC2-3EB8C2F070A7}">
  <dimension ref="A1:C4"/>
  <sheetViews>
    <sheetView workbookViewId="0">
      <selection activeCell="C43" sqref="C43"/>
    </sheetView>
  </sheetViews>
  <sheetFormatPr baseColWidth="10" defaultColWidth="10.83203125" defaultRowHeight="16" x14ac:dyDescent="0.2"/>
  <cols>
    <col min="1" max="2" width="30.5" style="1" customWidth="1"/>
    <col min="3" max="3" width="39.5" style="1" customWidth="1"/>
    <col min="4" max="16384" width="10.83203125" style="1"/>
  </cols>
  <sheetData>
    <row r="1" spans="1:3" x14ac:dyDescent="0.2">
      <c r="A1" s="8" t="s">
        <v>435</v>
      </c>
      <c r="B1" s="8" t="s">
        <v>435</v>
      </c>
      <c r="C1" s="8" t="s">
        <v>436</v>
      </c>
    </row>
    <row r="2" spans="1:3" ht="17" x14ac:dyDescent="0.2">
      <c r="A2" s="17" t="s">
        <v>48</v>
      </c>
      <c r="B2" s="17" t="s">
        <v>72</v>
      </c>
      <c r="C2" s="7" t="s">
        <v>61</v>
      </c>
    </row>
    <row r="3" spans="1:3" ht="17" x14ac:dyDescent="0.2">
      <c r="A3" s="18" t="s">
        <v>51</v>
      </c>
      <c r="B3" s="133" t="s">
        <v>98</v>
      </c>
      <c r="C3" s="7" t="s">
        <v>437</v>
      </c>
    </row>
    <row r="4" spans="1:3" ht="17" x14ac:dyDescent="0.2">
      <c r="B4" s="18" t="s">
        <v>105</v>
      </c>
      <c r="C4" s="7" t="s">
        <v>438</v>
      </c>
    </row>
  </sheetData>
  <sheetProtection algorithmName="SHA-512" hashValue="npCeW8vTgj65uf8H4DtVUmXupeHFNOItQxUZolUHuwJ/xhBzh62Jd0wAlxtX0XkkLrFfL2NDHVzgroVDCGChNA==" saltValue="RZITqohL+wymU0IUs6bq8Q==" spinCount="100000" sheet="1" objects="1" scenarios="1"/>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7E91F-3D75-4A43-A454-7807FF14312E}">
  <sheetPr>
    <pageSetUpPr fitToPage="1"/>
  </sheetPr>
  <dimension ref="A1:Q463"/>
  <sheetViews>
    <sheetView topLeftCell="A8" zoomScale="80" zoomScaleNormal="80" zoomScalePageLayoutView="80" workbookViewId="0">
      <selection activeCell="B8" sqref="B8:J8"/>
    </sheetView>
  </sheetViews>
  <sheetFormatPr baseColWidth="10" defaultColWidth="10.83203125" defaultRowHeight="16" x14ac:dyDescent="0.2"/>
  <cols>
    <col min="1" max="1" width="10.83203125" style="52"/>
    <col min="2" max="6" width="10.83203125" style="29"/>
    <col min="7" max="7" width="6.33203125" style="28" customWidth="1"/>
    <col min="8" max="8" width="28" style="29" customWidth="1"/>
    <col min="9" max="11" width="17" style="29" customWidth="1"/>
    <col min="12" max="13" width="10.33203125" style="29" customWidth="1"/>
    <col min="14" max="15" width="10.33203125" style="52" customWidth="1"/>
    <col min="16" max="17" width="10.83203125" style="52"/>
    <col min="18" max="16384" width="10.83203125" style="29"/>
  </cols>
  <sheetData>
    <row r="1" spans="1:14" ht="35" customHeight="1" x14ac:dyDescent="0.2">
      <c r="A1" s="51"/>
      <c r="B1" s="51"/>
      <c r="C1" s="51"/>
      <c r="D1" s="51"/>
      <c r="E1" s="51"/>
      <c r="F1" s="51"/>
      <c r="G1" s="50"/>
      <c r="H1" s="51"/>
      <c r="I1" s="51"/>
      <c r="J1" s="51"/>
      <c r="K1" s="51"/>
      <c r="L1" s="51"/>
      <c r="M1" s="51"/>
      <c r="N1" s="51"/>
    </row>
    <row r="2" spans="1:14" ht="35" customHeight="1" x14ac:dyDescent="0.2">
      <c r="A2" s="50"/>
      <c r="B2" s="51"/>
      <c r="C2" s="51"/>
      <c r="D2" s="51"/>
      <c r="E2" s="51"/>
      <c r="F2" s="51"/>
      <c r="G2" s="51"/>
      <c r="H2" s="51"/>
      <c r="I2" s="51"/>
      <c r="K2" s="192" t="s">
        <v>18</v>
      </c>
      <c r="L2" s="192"/>
      <c r="M2" s="175" t="s">
        <v>19</v>
      </c>
      <c r="N2" s="51"/>
    </row>
    <row r="3" spans="1:14" ht="35" customHeight="1" x14ac:dyDescent="0.2">
      <c r="A3" s="50"/>
      <c r="B3" s="51"/>
      <c r="C3" s="51"/>
      <c r="D3" s="51"/>
      <c r="E3" s="51"/>
      <c r="F3" s="51"/>
      <c r="G3" s="51"/>
      <c r="H3" s="51"/>
      <c r="I3" s="51"/>
      <c r="J3" s="51"/>
      <c r="K3" s="194" t="s">
        <v>20</v>
      </c>
      <c r="L3" s="194"/>
      <c r="M3" s="177" t="s">
        <v>21</v>
      </c>
      <c r="N3" s="51"/>
    </row>
    <row r="4" spans="1:14" ht="35" customHeight="1" x14ac:dyDescent="0.2">
      <c r="A4" s="50"/>
      <c r="B4" s="51"/>
      <c r="C4" s="51"/>
      <c r="D4" s="51"/>
      <c r="E4" s="51"/>
      <c r="F4" s="51"/>
      <c r="G4" s="51"/>
      <c r="H4" s="51"/>
      <c r="I4" s="51"/>
      <c r="J4" s="51"/>
      <c r="K4" s="195" t="s">
        <v>22</v>
      </c>
      <c r="L4" s="195"/>
      <c r="M4" s="178" t="s">
        <v>23</v>
      </c>
      <c r="N4" s="51"/>
    </row>
    <row r="5" spans="1:14" ht="35" customHeight="1" x14ac:dyDescent="0.2">
      <c r="A5" s="50"/>
      <c r="B5" s="51"/>
      <c r="C5" s="51"/>
      <c r="D5" s="51"/>
      <c r="E5" s="51"/>
      <c r="F5" s="51"/>
      <c r="G5" s="51"/>
      <c r="H5" s="51"/>
      <c r="I5" s="51"/>
      <c r="J5" s="51"/>
      <c r="K5" s="196" t="s">
        <v>24</v>
      </c>
      <c r="L5" s="196"/>
      <c r="M5" s="179" t="s">
        <v>25</v>
      </c>
      <c r="N5" s="51"/>
    </row>
    <row r="6" spans="1:14" ht="35" customHeight="1" x14ac:dyDescent="0.2">
      <c r="A6" s="50"/>
      <c r="B6" s="51"/>
      <c r="C6" s="51"/>
      <c r="D6" s="51"/>
      <c r="E6" s="51"/>
      <c r="F6" s="51"/>
      <c r="G6" s="51"/>
      <c r="H6" s="51"/>
      <c r="I6" s="51"/>
      <c r="J6" s="51"/>
      <c r="K6" s="198" t="s">
        <v>26</v>
      </c>
      <c r="L6" s="198"/>
      <c r="M6" s="167" t="s">
        <v>27</v>
      </c>
      <c r="N6" s="51"/>
    </row>
    <row r="7" spans="1:14" ht="35" customHeight="1" x14ac:dyDescent="0.2">
      <c r="A7" s="50"/>
      <c r="B7" s="51"/>
      <c r="C7" s="51"/>
      <c r="D7" s="51"/>
      <c r="E7" s="51"/>
      <c r="F7" s="51"/>
      <c r="G7" s="51"/>
      <c r="H7" s="51"/>
      <c r="I7" s="51"/>
      <c r="J7" s="51"/>
      <c r="K7" s="197" t="s">
        <v>28</v>
      </c>
      <c r="L7" s="197"/>
      <c r="M7" s="30" t="s">
        <v>29</v>
      </c>
      <c r="N7" s="51"/>
    </row>
    <row r="8" spans="1:14" ht="54" customHeight="1" x14ac:dyDescent="0.2">
      <c r="A8" s="50"/>
      <c r="B8" s="200" t="s">
        <v>30</v>
      </c>
      <c r="C8" s="200"/>
      <c r="D8" s="200"/>
      <c r="E8" s="200"/>
      <c r="F8" s="200"/>
      <c r="G8" s="200"/>
      <c r="H8" s="200"/>
      <c r="I8" s="200"/>
      <c r="J8" s="200"/>
      <c r="K8" s="51"/>
      <c r="L8" s="51"/>
      <c r="M8" s="51"/>
      <c r="N8" s="51"/>
    </row>
    <row r="9" spans="1:14" ht="35" customHeight="1" x14ac:dyDescent="0.2">
      <c r="A9" s="50"/>
      <c r="B9" s="51"/>
      <c r="C9" s="51"/>
      <c r="D9" s="51"/>
      <c r="E9" s="51"/>
      <c r="F9" s="51"/>
      <c r="G9" s="50"/>
      <c r="H9" s="51"/>
      <c r="I9" s="51"/>
      <c r="J9" s="51"/>
      <c r="K9" s="51"/>
      <c r="L9" s="51"/>
      <c r="M9" s="51"/>
      <c r="N9" s="51"/>
    </row>
    <row r="10" spans="1:14" ht="35" customHeight="1" x14ac:dyDescent="0.2">
      <c r="A10" s="50"/>
      <c r="B10" s="51"/>
      <c r="C10" s="51"/>
      <c r="D10" s="51"/>
      <c r="E10" s="51"/>
      <c r="F10" s="51"/>
      <c r="G10" s="51"/>
      <c r="H10" s="51"/>
      <c r="I10" s="51"/>
      <c r="J10" s="51"/>
      <c r="K10" s="51"/>
      <c r="L10" s="51"/>
      <c r="M10" s="51"/>
      <c r="N10" s="51"/>
    </row>
    <row r="11" spans="1:14" ht="35" customHeight="1" x14ac:dyDescent="0.2">
      <c r="A11" s="50"/>
      <c r="B11" s="51"/>
      <c r="C11" s="51"/>
      <c r="D11" s="51"/>
      <c r="E11" s="51"/>
      <c r="F11" s="51"/>
      <c r="G11" s="51"/>
      <c r="H11" s="51"/>
      <c r="I11" s="51"/>
      <c r="J11" s="51"/>
      <c r="K11" s="201" t="s">
        <v>31</v>
      </c>
      <c r="L11" s="201"/>
      <c r="M11" s="182" t="s">
        <v>19</v>
      </c>
      <c r="N11" s="51"/>
    </row>
    <row r="12" spans="1:14" ht="35" customHeight="1" x14ac:dyDescent="0.2">
      <c r="A12" s="50"/>
      <c r="B12" s="51"/>
      <c r="C12" s="51"/>
      <c r="D12" s="51"/>
      <c r="E12" s="51"/>
      <c r="F12" s="51"/>
      <c r="G12" s="51"/>
      <c r="H12" s="51"/>
      <c r="I12" s="51"/>
      <c r="J12" s="51"/>
      <c r="K12" s="194" t="s">
        <v>32</v>
      </c>
      <c r="L12" s="194"/>
      <c r="M12" s="177" t="s">
        <v>21</v>
      </c>
      <c r="N12" s="51"/>
    </row>
    <row r="13" spans="1:14" ht="35" customHeight="1" x14ac:dyDescent="0.2">
      <c r="A13" s="50"/>
      <c r="B13" s="51"/>
      <c r="C13" s="51"/>
      <c r="D13" s="51"/>
      <c r="E13" s="51"/>
      <c r="F13" s="51"/>
      <c r="G13" s="51"/>
      <c r="H13" s="51"/>
      <c r="I13" s="51"/>
      <c r="J13" s="51"/>
      <c r="K13" s="195" t="s">
        <v>33</v>
      </c>
      <c r="L13" s="195"/>
      <c r="M13" s="178" t="s">
        <v>23</v>
      </c>
      <c r="N13" s="51"/>
    </row>
    <row r="14" spans="1:14" ht="35" customHeight="1" x14ac:dyDescent="0.2">
      <c r="A14" s="50"/>
      <c r="B14" s="51"/>
      <c r="C14" s="51"/>
      <c r="D14" s="51"/>
      <c r="E14" s="51"/>
      <c r="F14" s="51"/>
      <c r="G14" s="51"/>
      <c r="H14" s="51"/>
      <c r="I14" s="51"/>
      <c r="J14" s="51"/>
      <c r="K14" s="196" t="s">
        <v>34</v>
      </c>
      <c r="L14" s="196"/>
      <c r="M14" s="179" t="s">
        <v>25</v>
      </c>
      <c r="N14" s="51"/>
    </row>
    <row r="15" spans="1:14" ht="35" customHeight="1" x14ac:dyDescent="0.2">
      <c r="A15" s="50"/>
      <c r="B15" s="51"/>
      <c r="C15" s="51"/>
      <c r="D15" s="51"/>
      <c r="E15" s="51"/>
      <c r="F15" s="51"/>
      <c r="G15" s="51"/>
      <c r="H15" s="51"/>
      <c r="I15" s="51"/>
      <c r="J15" s="51"/>
      <c r="K15" s="198" t="s">
        <v>35</v>
      </c>
      <c r="L15" s="198"/>
      <c r="M15" s="167" t="s">
        <v>27</v>
      </c>
      <c r="N15" s="51"/>
    </row>
    <row r="16" spans="1:14" ht="35" customHeight="1" x14ac:dyDescent="0.2">
      <c r="A16" s="51"/>
      <c r="B16" s="51"/>
      <c r="C16" s="51"/>
      <c r="D16" s="51"/>
      <c r="E16" s="51"/>
      <c r="F16" s="51"/>
      <c r="G16" s="50"/>
      <c r="H16" s="51"/>
      <c r="I16" s="51"/>
      <c r="J16" s="51"/>
      <c r="K16" s="197" t="s">
        <v>36</v>
      </c>
      <c r="L16" s="197"/>
      <c r="M16" s="30" t="s">
        <v>29</v>
      </c>
      <c r="N16" s="51"/>
    </row>
    <row r="17" spans="1:15" ht="49" customHeight="1" x14ac:dyDescent="0.2">
      <c r="A17" s="51"/>
      <c r="B17" s="202" t="s">
        <v>37</v>
      </c>
      <c r="C17" s="202"/>
      <c r="D17" s="202"/>
      <c r="E17" s="202"/>
      <c r="F17" s="202"/>
      <c r="G17" s="202"/>
      <c r="H17" s="202"/>
      <c r="I17" s="202"/>
      <c r="J17" s="202"/>
      <c r="K17" s="181"/>
      <c r="L17" s="181"/>
      <c r="M17" s="181"/>
      <c r="N17" s="51"/>
    </row>
    <row r="18" spans="1:15" ht="35" customHeight="1" x14ac:dyDescent="0.2">
      <c r="A18" s="51"/>
      <c r="B18" s="51"/>
      <c r="C18" s="51"/>
      <c r="D18" s="51"/>
      <c r="E18" s="51"/>
      <c r="F18" s="51"/>
      <c r="G18" s="50"/>
      <c r="H18" s="51"/>
      <c r="I18" s="51"/>
      <c r="J18" s="51"/>
      <c r="K18" s="181"/>
      <c r="L18" s="181"/>
      <c r="M18" s="181"/>
      <c r="N18" s="51"/>
    </row>
    <row r="19" spans="1:15" ht="35" customHeight="1" x14ac:dyDescent="0.2">
      <c r="A19" s="51"/>
      <c r="B19" s="51"/>
      <c r="C19" s="51"/>
      <c r="D19" s="51"/>
      <c r="E19" s="51"/>
      <c r="F19" s="51"/>
      <c r="G19" s="50"/>
      <c r="H19" s="51"/>
      <c r="I19" s="51"/>
      <c r="J19" s="51"/>
      <c r="K19" s="51"/>
      <c r="L19" s="51"/>
      <c r="M19" s="51"/>
      <c r="N19" s="51"/>
    </row>
    <row r="20" spans="1:15" ht="35" customHeight="1" x14ac:dyDescent="0.2">
      <c r="A20" s="50"/>
      <c r="B20" s="51"/>
      <c r="C20" s="51"/>
      <c r="D20" s="51"/>
      <c r="E20" s="51"/>
      <c r="F20" s="51"/>
      <c r="G20" s="51"/>
      <c r="H20" s="51"/>
      <c r="I20" s="51"/>
      <c r="J20" s="51"/>
      <c r="K20" s="193" t="s">
        <v>38</v>
      </c>
      <c r="L20" s="193"/>
      <c r="M20" s="176" t="s">
        <v>19</v>
      </c>
      <c r="N20" s="51"/>
    </row>
    <row r="21" spans="1:15" ht="35" customHeight="1" x14ac:dyDescent="0.2">
      <c r="A21" s="50"/>
      <c r="B21" s="51"/>
      <c r="C21" s="51"/>
      <c r="D21" s="51"/>
      <c r="E21" s="51"/>
      <c r="F21" s="51"/>
      <c r="G21" s="51"/>
      <c r="H21" s="51"/>
      <c r="I21" s="51"/>
      <c r="J21" s="51"/>
      <c r="K21" s="194" t="s">
        <v>32</v>
      </c>
      <c r="L21" s="194"/>
      <c r="M21" s="177" t="s">
        <v>21</v>
      </c>
      <c r="N21" s="51"/>
    </row>
    <row r="22" spans="1:15" ht="35" customHeight="1" x14ac:dyDescent="0.2">
      <c r="A22" s="50"/>
      <c r="B22" s="51"/>
      <c r="C22" s="51"/>
      <c r="D22" s="51"/>
      <c r="E22" s="51"/>
      <c r="F22" s="51"/>
      <c r="G22" s="51"/>
      <c r="H22" s="51"/>
      <c r="I22" s="51"/>
      <c r="J22" s="51"/>
      <c r="K22" s="195" t="s">
        <v>33</v>
      </c>
      <c r="L22" s="195"/>
      <c r="M22" s="178" t="s">
        <v>23</v>
      </c>
      <c r="N22" s="51"/>
    </row>
    <row r="23" spans="1:15" ht="35" customHeight="1" x14ac:dyDescent="0.2">
      <c r="A23" s="50"/>
      <c r="B23" s="51"/>
      <c r="C23" s="51"/>
      <c r="D23" s="51"/>
      <c r="E23" s="51"/>
      <c r="F23" s="51"/>
      <c r="G23" s="51"/>
      <c r="H23" s="51"/>
      <c r="I23" s="51"/>
      <c r="J23" s="51"/>
      <c r="K23" s="196" t="s">
        <v>34</v>
      </c>
      <c r="L23" s="196"/>
      <c r="M23" s="179" t="s">
        <v>25</v>
      </c>
      <c r="N23" s="51"/>
    </row>
    <row r="24" spans="1:15" ht="35" customHeight="1" x14ac:dyDescent="0.2">
      <c r="A24" s="50"/>
      <c r="B24" s="51"/>
      <c r="C24" s="51"/>
      <c r="D24" s="51"/>
      <c r="E24" s="51"/>
      <c r="F24" s="51"/>
      <c r="G24" s="51"/>
      <c r="H24" s="51"/>
      <c r="I24" s="51"/>
      <c r="J24" s="51"/>
      <c r="K24" s="198" t="s">
        <v>35</v>
      </c>
      <c r="L24" s="198"/>
      <c r="M24" s="167" t="s">
        <v>27</v>
      </c>
      <c r="N24" s="51"/>
    </row>
    <row r="25" spans="1:15" ht="35" customHeight="1" x14ac:dyDescent="0.2">
      <c r="A25" s="50"/>
      <c r="B25" s="51"/>
      <c r="C25" s="51"/>
      <c r="D25" s="51"/>
      <c r="E25" s="51"/>
      <c r="F25" s="51"/>
      <c r="G25" s="50"/>
      <c r="H25" s="51"/>
      <c r="I25" s="51"/>
      <c r="J25" s="51"/>
      <c r="K25" s="197" t="s">
        <v>36</v>
      </c>
      <c r="L25" s="197"/>
      <c r="M25" s="30" t="s">
        <v>29</v>
      </c>
      <c r="N25" s="51"/>
    </row>
    <row r="26" spans="1:15" ht="51" customHeight="1" x14ac:dyDescent="0.2">
      <c r="A26" s="50"/>
      <c r="B26" s="199" t="s">
        <v>39</v>
      </c>
      <c r="C26" s="199"/>
      <c r="D26" s="199"/>
      <c r="E26" s="199"/>
      <c r="F26" s="199"/>
      <c r="G26" s="199"/>
      <c r="H26" s="199"/>
      <c r="I26" s="199"/>
      <c r="J26" s="199"/>
      <c r="K26" s="181"/>
      <c r="L26" s="181"/>
      <c r="M26" s="181"/>
      <c r="N26" s="181"/>
      <c r="O26" s="180"/>
    </row>
    <row r="27" spans="1:15" ht="35" customHeight="1" x14ac:dyDescent="0.2">
      <c r="A27" s="50"/>
      <c r="B27" s="51"/>
      <c r="C27" s="51"/>
      <c r="D27" s="51"/>
      <c r="E27" s="51"/>
      <c r="F27" s="51"/>
      <c r="G27" s="181"/>
      <c r="H27" s="181"/>
      <c r="I27" s="181"/>
      <c r="J27" s="181"/>
      <c r="K27" s="181"/>
      <c r="L27" s="181"/>
      <c r="M27" s="181"/>
      <c r="N27" s="181"/>
      <c r="O27" s="180"/>
    </row>
    <row r="28" spans="1:15" ht="35" customHeight="1" x14ac:dyDescent="0.2">
      <c r="A28" s="50"/>
      <c r="B28" s="51"/>
      <c r="C28" s="51"/>
      <c r="D28" s="51"/>
      <c r="E28" s="51"/>
      <c r="F28" s="51"/>
      <c r="G28" s="51"/>
      <c r="H28" s="51"/>
      <c r="I28" s="51"/>
      <c r="J28" s="51"/>
      <c r="K28" s="181"/>
      <c r="L28" s="181"/>
      <c r="M28" s="181"/>
      <c r="N28" s="51"/>
    </row>
    <row r="29" spans="1:15" ht="35" customHeight="1" x14ac:dyDescent="0.2">
      <c r="A29" s="51"/>
      <c r="B29" s="51"/>
      <c r="C29" s="51"/>
      <c r="D29" s="51"/>
      <c r="E29" s="51"/>
      <c r="F29" s="51"/>
      <c r="G29" s="50"/>
      <c r="H29" s="51"/>
      <c r="I29" s="51"/>
      <c r="J29" s="51"/>
      <c r="K29" s="51"/>
      <c r="L29" s="51"/>
      <c r="M29" s="51"/>
      <c r="N29" s="51"/>
    </row>
    <row r="30" spans="1:15" ht="35" customHeight="1" x14ac:dyDescent="0.2">
      <c r="A30" s="51"/>
      <c r="B30" s="51"/>
      <c r="C30" s="51"/>
      <c r="D30" s="51"/>
      <c r="E30" s="51"/>
      <c r="F30" s="51"/>
      <c r="G30" s="50"/>
      <c r="H30" s="51"/>
      <c r="I30" s="51"/>
      <c r="J30" s="51"/>
      <c r="K30" s="51"/>
      <c r="L30" s="51"/>
      <c r="M30" s="51"/>
      <c r="N30" s="51"/>
    </row>
    <row r="31" spans="1:15" ht="35" customHeight="1" x14ac:dyDescent="0.2">
      <c r="A31" s="51"/>
      <c r="B31" s="51"/>
      <c r="C31" s="51"/>
      <c r="D31" s="51"/>
      <c r="E31" s="51"/>
      <c r="F31" s="51"/>
      <c r="G31" s="50"/>
      <c r="H31" s="51"/>
      <c r="I31" s="51"/>
      <c r="J31" s="51"/>
      <c r="K31" s="51"/>
      <c r="L31" s="51"/>
      <c r="M31" s="51"/>
      <c r="N31" s="51"/>
    </row>
    <row r="32" spans="1:15" ht="35" customHeight="1" x14ac:dyDescent="0.2">
      <c r="A32" s="51"/>
      <c r="B32" s="51"/>
      <c r="C32" s="51"/>
      <c r="D32" s="51"/>
      <c r="E32" s="51"/>
      <c r="F32" s="51"/>
      <c r="G32" s="50"/>
      <c r="H32" s="51"/>
      <c r="I32" s="51"/>
      <c r="J32" s="51"/>
      <c r="K32" s="51"/>
      <c r="L32" s="51"/>
      <c r="M32" s="51"/>
      <c r="N32" s="51"/>
    </row>
    <row r="33" s="29" customFormat="1" x14ac:dyDescent="0.2"/>
    <row r="34" s="29" customFormat="1" x14ac:dyDescent="0.2"/>
    <row r="35" s="29" customFormat="1" x14ac:dyDescent="0.2"/>
    <row r="36" s="29" customFormat="1" x14ac:dyDescent="0.2"/>
    <row r="37" s="29" customFormat="1" x14ac:dyDescent="0.2"/>
    <row r="38" s="29" customFormat="1" x14ac:dyDescent="0.2"/>
    <row r="39" s="29" customFormat="1" x14ac:dyDescent="0.2"/>
    <row r="40" s="29" customFormat="1" x14ac:dyDescent="0.2"/>
    <row r="41" s="29" customFormat="1" x14ac:dyDescent="0.2"/>
    <row r="42" s="29" customFormat="1" x14ac:dyDescent="0.2"/>
    <row r="43" s="29" customFormat="1" x14ac:dyDescent="0.2"/>
    <row r="44" s="29" customFormat="1" x14ac:dyDescent="0.2"/>
    <row r="45" s="29" customFormat="1" x14ac:dyDescent="0.2"/>
    <row r="46" s="29" customFormat="1" x14ac:dyDescent="0.2"/>
    <row r="47" s="29" customFormat="1" x14ac:dyDescent="0.2"/>
    <row r="48" s="29" customFormat="1" x14ac:dyDescent="0.2"/>
    <row r="49" s="29" customFormat="1" x14ac:dyDescent="0.2"/>
    <row r="50" s="29" customFormat="1" x14ac:dyDescent="0.2"/>
    <row r="51" s="29" customFormat="1" x14ac:dyDescent="0.2"/>
    <row r="52" s="29" customFormat="1" x14ac:dyDescent="0.2"/>
    <row r="53" s="29" customFormat="1" x14ac:dyDescent="0.2"/>
    <row r="54" s="29" customFormat="1" x14ac:dyDescent="0.2"/>
    <row r="55" s="29" customFormat="1" x14ac:dyDescent="0.2"/>
    <row r="56" s="29" customFormat="1" x14ac:dyDescent="0.2"/>
    <row r="57" s="29" customFormat="1" x14ac:dyDescent="0.2"/>
    <row r="58" s="29" customFormat="1" x14ac:dyDescent="0.2"/>
    <row r="59" s="29" customFormat="1" x14ac:dyDescent="0.2"/>
    <row r="60" s="29" customFormat="1" x14ac:dyDescent="0.2"/>
    <row r="61" s="29" customFormat="1" x14ac:dyDescent="0.2"/>
    <row r="62" s="29" customFormat="1" x14ac:dyDescent="0.2"/>
    <row r="63" s="29" customFormat="1" x14ac:dyDescent="0.2"/>
    <row r="64" s="29" customFormat="1" x14ac:dyDescent="0.2"/>
    <row r="65" s="29" customFormat="1" x14ac:dyDescent="0.2"/>
    <row r="66" s="29" customFormat="1" x14ac:dyDescent="0.2"/>
    <row r="67" s="29" customFormat="1" x14ac:dyDescent="0.2"/>
    <row r="68" s="29" customFormat="1" x14ac:dyDescent="0.2"/>
    <row r="69" s="29" customFormat="1" x14ac:dyDescent="0.2"/>
    <row r="70" s="29" customFormat="1" x14ac:dyDescent="0.2"/>
    <row r="71" s="29" customFormat="1" x14ac:dyDescent="0.2"/>
    <row r="72" s="29" customFormat="1" x14ac:dyDescent="0.2"/>
    <row r="73" s="29" customFormat="1" x14ac:dyDescent="0.2"/>
    <row r="74" s="29" customFormat="1" x14ac:dyDescent="0.2"/>
    <row r="75" s="29" customFormat="1" x14ac:dyDescent="0.2"/>
    <row r="76" s="29" customFormat="1" x14ac:dyDescent="0.2"/>
    <row r="77" s="29" customFormat="1" x14ac:dyDescent="0.2"/>
    <row r="78" s="29" customFormat="1" x14ac:dyDescent="0.2"/>
    <row r="79" s="29" customFormat="1" x14ac:dyDescent="0.2"/>
    <row r="80" s="29" customFormat="1" x14ac:dyDescent="0.2"/>
    <row r="81" s="29" customFormat="1" x14ac:dyDescent="0.2"/>
    <row r="82" s="29" customFormat="1" x14ac:dyDescent="0.2"/>
    <row r="83" s="29" customFormat="1" x14ac:dyDescent="0.2"/>
    <row r="84" s="29" customFormat="1" x14ac:dyDescent="0.2"/>
    <row r="85" s="29" customFormat="1" x14ac:dyDescent="0.2"/>
    <row r="86" s="29" customFormat="1" x14ac:dyDescent="0.2"/>
    <row r="87" s="29" customFormat="1" x14ac:dyDescent="0.2"/>
    <row r="88" s="29" customFormat="1" x14ac:dyDescent="0.2"/>
    <row r="89" s="29" customFormat="1" x14ac:dyDescent="0.2"/>
    <row r="90" s="29" customFormat="1" x14ac:dyDescent="0.2"/>
    <row r="91" s="29" customFormat="1" x14ac:dyDescent="0.2"/>
    <row r="92" s="29" customFormat="1" x14ac:dyDescent="0.2"/>
    <row r="93" s="29" customFormat="1" x14ac:dyDescent="0.2"/>
    <row r="94" s="29" customFormat="1" x14ac:dyDescent="0.2"/>
    <row r="95" s="29" customFormat="1" x14ac:dyDescent="0.2"/>
    <row r="96" s="29" customFormat="1" x14ac:dyDescent="0.2"/>
    <row r="97" s="29" customFormat="1" x14ac:dyDescent="0.2"/>
    <row r="98" s="29" customFormat="1" x14ac:dyDescent="0.2"/>
    <row r="99" s="29" customFormat="1" x14ac:dyDescent="0.2"/>
    <row r="100" s="29" customFormat="1" x14ac:dyDescent="0.2"/>
    <row r="101" s="29" customFormat="1" x14ac:dyDescent="0.2"/>
    <row r="102" s="29" customFormat="1" x14ac:dyDescent="0.2"/>
    <row r="103" s="29" customFormat="1" x14ac:dyDescent="0.2"/>
    <row r="104" s="29" customFormat="1" x14ac:dyDescent="0.2"/>
    <row r="105" s="29" customFormat="1" x14ac:dyDescent="0.2"/>
    <row r="106" s="29" customFormat="1" x14ac:dyDescent="0.2"/>
    <row r="107" s="29" customFormat="1" x14ac:dyDescent="0.2"/>
    <row r="108" s="29" customFormat="1" x14ac:dyDescent="0.2"/>
    <row r="109" s="29" customFormat="1" x14ac:dyDescent="0.2"/>
    <row r="110" s="29" customFormat="1" x14ac:dyDescent="0.2"/>
    <row r="111" s="29" customFormat="1" x14ac:dyDescent="0.2"/>
    <row r="112" s="29" customFormat="1" x14ac:dyDescent="0.2"/>
    <row r="113" s="29" customFormat="1" x14ac:dyDescent="0.2"/>
    <row r="114" s="29" customFormat="1" x14ac:dyDescent="0.2"/>
    <row r="115" s="29" customFormat="1" x14ac:dyDescent="0.2"/>
    <row r="116" s="29" customFormat="1" x14ac:dyDescent="0.2"/>
    <row r="117" s="29" customFormat="1" x14ac:dyDescent="0.2"/>
    <row r="118" s="29" customFormat="1" x14ac:dyDescent="0.2"/>
    <row r="119" s="29" customFormat="1" x14ac:dyDescent="0.2"/>
    <row r="120" s="29" customFormat="1" x14ac:dyDescent="0.2"/>
    <row r="121" s="29" customFormat="1" x14ac:dyDescent="0.2"/>
    <row r="122" s="29" customFormat="1" x14ac:dyDescent="0.2"/>
    <row r="123" s="29" customFormat="1" x14ac:dyDescent="0.2"/>
    <row r="124" s="29" customFormat="1" x14ac:dyDescent="0.2"/>
    <row r="125" s="29" customFormat="1" x14ac:dyDescent="0.2"/>
    <row r="126" s="29" customFormat="1" x14ac:dyDescent="0.2"/>
    <row r="127" s="29" customFormat="1" x14ac:dyDescent="0.2"/>
    <row r="128" s="29" customFormat="1" x14ac:dyDescent="0.2"/>
    <row r="129" s="29" customFormat="1" x14ac:dyDescent="0.2"/>
    <row r="130" s="29" customFormat="1" x14ac:dyDescent="0.2"/>
    <row r="131" s="29" customFormat="1" x14ac:dyDescent="0.2"/>
    <row r="132" s="29" customFormat="1" x14ac:dyDescent="0.2"/>
    <row r="133" s="29" customFormat="1" x14ac:dyDescent="0.2"/>
    <row r="134" s="29" customFormat="1" x14ac:dyDescent="0.2"/>
    <row r="135" s="29" customFormat="1" x14ac:dyDescent="0.2"/>
    <row r="136" s="29" customFormat="1" x14ac:dyDescent="0.2"/>
    <row r="137" s="29" customFormat="1" x14ac:dyDescent="0.2"/>
    <row r="138" s="29" customFormat="1" x14ac:dyDescent="0.2"/>
    <row r="139" s="29" customFormat="1" x14ac:dyDescent="0.2"/>
    <row r="140" s="29" customFormat="1" x14ac:dyDescent="0.2"/>
    <row r="141" s="29" customFormat="1" x14ac:dyDescent="0.2"/>
    <row r="142" s="29" customFormat="1" x14ac:dyDescent="0.2"/>
    <row r="143" s="29" customFormat="1" x14ac:dyDescent="0.2"/>
    <row r="144" s="29" customFormat="1" x14ac:dyDescent="0.2"/>
    <row r="145" s="29" customFormat="1" x14ac:dyDescent="0.2"/>
    <row r="146" s="29" customFormat="1" x14ac:dyDescent="0.2"/>
    <row r="147" s="29" customFormat="1" x14ac:dyDescent="0.2"/>
    <row r="148" s="29" customFormat="1" x14ac:dyDescent="0.2"/>
    <row r="149" s="29" customFormat="1" x14ac:dyDescent="0.2"/>
    <row r="150" s="29" customFormat="1" x14ac:dyDescent="0.2"/>
    <row r="151" s="29" customFormat="1" x14ac:dyDescent="0.2"/>
    <row r="152" s="29" customFormat="1" x14ac:dyDescent="0.2"/>
    <row r="153" s="29" customFormat="1" x14ac:dyDescent="0.2"/>
    <row r="154" s="29" customFormat="1" x14ac:dyDescent="0.2"/>
    <row r="155" s="29" customFormat="1" x14ac:dyDescent="0.2"/>
    <row r="156" s="29" customFormat="1" x14ac:dyDescent="0.2"/>
    <row r="157" s="29" customFormat="1" x14ac:dyDescent="0.2"/>
    <row r="158" s="29" customFormat="1" x14ac:dyDescent="0.2"/>
    <row r="159" s="29" customFormat="1" x14ac:dyDescent="0.2"/>
    <row r="160" s="29" customFormat="1" x14ac:dyDescent="0.2"/>
    <row r="161" s="29" customFormat="1" x14ac:dyDescent="0.2"/>
    <row r="162" s="29" customFormat="1" x14ac:dyDescent="0.2"/>
    <row r="163" s="29" customFormat="1" x14ac:dyDescent="0.2"/>
    <row r="164" s="29" customFormat="1" x14ac:dyDescent="0.2"/>
    <row r="165" s="29" customFormat="1" x14ac:dyDescent="0.2"/>
    <row r="166" s="29" customFormat="1" x14ac:dyDescent="0.2"/>
    <row r="167" s="29" customFormat="1" x14ac:dyDescent="0.2"/>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x14ac:dyDescent="0.2"/>
    <row r="195" s="29" customFormat="1" x14ac:dyDescent="0.2"/>
    <row r="196" s="29" customFormat="1" x14ac:dyDescent="0.2"/>
    <row r="197" s="29" customFormat="1" x14ac:dyDescent="0.2"/>
    <row r="198" s="29" customFormat="1" x14ac:dyDescent="0.2"/>
    <row r="199" s="29" customFormat="1" x14ac:dyDescent="0.2"/>
    <row r="200" s="29" customFormat="1" x14ac:dyDescent="0.2"/>
    <row r="201" s="29" customFormat="1" x14ac:dyDescent="0.2"/>
    <row r="202" s="29" customForma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x14ac:dyDescent="0.2"/>
    <row r="214" s="29" customFormat="1" x14ac:dyDescent="0.2"/>
    <row r="215" s="29" customFormat="1" x14ac:dyDescent="0.2"/>
    <row r="216" s="29" customFormat="1" x14ac:dyDescent="0.2"/>
    <row r="217" s="29" customFormat="1" x14ac:dyDescent="0.2"/>
    <row r="218" s="29" customFormat="1" x14ac:dyDescent="0.2"/>
    <row r="219" s="29" customFormat="1" x14ac:dyDescent="0.2"/>
    <row r="220" s="29" customFormat="1" x14ac:dyDescent="0.2"/>
    <row r="221" s="29" customForma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x14ac:dyDescent="0.2"/>
    <row r="233" s="29" customFormat="1" x14ac:dyDescent="0.2"/>
    <row r="234" s="29" customFormat="1" x14ac:dyDescent="0.2"/>
    <row r="235" s="29" customFormat="1" x14ac:dyDescent="0.2"/>
    <row r="236" s="29" customFormat="1" x14ac:dyDescent="0.2"/>
    <row r="237" s="29" customFormat="1" x14ac:dyDescent="0.2"/>
    <row r="238" s="29" customFormat="1" x14ac:dyDescent="0.2"/>
    <row r="239" s="29" customFormat="1" x14ac:dyDescent="0.2"/>
    <row r="240" s="29" customFormat="1" x14ac:dyDescent="0.2"/>
    <row r="241" s="29" customFormat="1" x14ac:dyDescent="0.2"/>
    <row r="242" s="29" customFormat="1" x14ac:dyDescent="0.2"/>
    <row r="243" s="29" customFormat="1" x14ac:dyDescent="0.2"/>
    <row r="244" s="29" customFormat="1" x14ac:dyDescent="0.2"/>
    <row r="245" s="29" customFormat="1" x14ac:dyDescent="0.2"/>
    <row r="246" s="29" customFormat="1" x14ac:dyDescent="0.2"/>
    <row r="247" s="29" customFormat="1" x14ac:dyDescent="0.2"/>
    <row r="248" s="29" customFormat="1" x14ac:dyDescent="0.2"/>
    <row r="249" s="29" customFormat="1" x14ac:dyDescent="0.2"/>
    <row r="250" s="29" customFormat="1" x14ac:dyDescent="0.2"/>
    <row r="251" s="29" customFormat="1" x14ac:dyDescent="0.2"/>
    <row r="252" s="29" customFormat="1" x14ac:dyDescent="0.2"/>
    <row r="253" s="29" customFormat="1" x14ac:dyDescent="0.2"/>
    <row r="254" s="29" customFormat="1" x14ac:dyDescent="0.2"/>
    <row r="255" s="29" customFormat="1" x14ac:dyDescent="0.2"/>
    <row r="256" s="29" customFormat="1" x14ac:dyDescent="0.2"/>
    <row r="257" s="29" customFormat="1" x14ac:dyDescent="0.2"/>
    <row r="258" s="29" customFormat="1" x14ac:dyDescent="0.2"/>
    <row r="259" s="29" customFormat="1" x14ac:dyDescent="0.2"/>
    <row r="260" s="29" customFormat="1" x14ac:dyDescent="0.2"/>
    <row r="261" s="29" customFormat="1" x14ac:dyDescent="0.2"/>
    <row r="262" s="29" customFormat="1" x14ac:dyDescent="0.2"/>
    <row r="263" s="29" customFormat="1" x14ac:dyDescent="0.2"/>
    <row r="264" s="29" customFormat="1" x14ac:dyDescent="0.2"/>
    <row r="265" s="29" customFormat="1" x14ac:dyDescent="0.2"/>
    <row r="266" s="29" customFormat="1" x14ac:dyDescent="0.2"/>
    <row r="267" s="29" customFormat="1" x14ac:dyDescent="0.2"/>
    <row r="268" s="29" customFormat="1" x14ac:dyDescent="0.2"/>
    <row r="269" s="29" customFormat="1" x14ac:dyDescent="0.2"/>
    <row r="270" s="29" customFormat="1" x14ac:dyDescent="0.2"/>
    <row r="271" s="29" customFormat="1" x14ac:dyDescent="0.2"/>
    <row r="272" s="29" customFormat="1" x14ac:dyDescent="0.2"/>
    <row r="273" s="29" customFormat="1" x14ac:dyDescent="0.2"/>
    <row r="274" s="29" customFormat="1" x14ac:dyDescent="0.2"/>
    <row r="275" s="29" customFormat="1" x14ac:dyDescent="0.2"/>
    <row r="276" s="29" customFormat="1" x14ac:dyDescent="0.2"/>
    <row r="277" s="29" customFormat="1" x14ac:dyDescent="0.2"/>
    <row r="278" s="29" customFormat="1" x14ac:dyDescent="0.2"/>
    <row r="279" s="29" customFormat="1" x14ac:dyDescent="0.2"/>
    <row r="280" s="29" customFormat="1" x14ac:dyDescent="0.2"/>
    <row r="281" s="29" customFormat="1" x14ac:dyDescent="0.2"/>
    <row r="282" s="29" customFormat="1" x14ac:dyDescent="0.2"/>
    <row r="283" s="29" customFormat="1" x14ac:dyDescent="0.2"/>
    <row r="284" s="29" customFormat="1" x14ac:dyDescent="0.2"/>
    <row r="285" s="29" customFormat="1" x14ac:dyDescent="0.2"/>
    <row r="286" s="29" customFormat="1" x14ac:dyDescent="0.2"/>
    <row r="287" s="29" customFormat="1" x14ac:dyDescent="0.2"/>
    <row r="288" s="29" customFormat="1" x14ac:dyDescent="0.2"/>
    <row r="289" s="29" customFormat="1" x14ac:dyDescent="0.2"/>
    <row r="290" s="29" customFormat="1" x14ac:dyDescent="0.2"/>
    <row r="291" s="29" customFormat="1" x14ac:dyDescent="0.2"/>
    <row r="292" s="29" customFormat="1" x14ac:dyDescent="0.2"/>
    <row r="293" s="29" customFormat="1" x14ac:dyDescent="0.2"/>
    <row r="294" s="29" customFormat="1" x14ac:dyDescent="0.2"/>
    <row r="295" s="29" customFormat="1" x14ac:dyDescent="0.2"/>
    <row r="296" s="29" customFormat="1" x14ac:dyDescent="0.2"/>
    <row r="297" s="29" customFormat="1" x14ac:dyDescent="0.2"/>
    <row r="298" s="29" customFormat="1" x14ac:dyDescent="0.2"/>
    <row r="299" s="29" customFormat="1" x14ac:dyDescent="0.2"/>
    <row r="300" s="29" customFormat="1" x14ac:dyDescent="0.2"/>
    <row r="301" s="29" customFormat="1" x14ac:dyDescent="0.2"/>
    <row r="302" s="29" customFormat="1" x14ac:dyDescent="0.2"/>
    <row r="303" s="29" customFormat="1" x14ac:dyDescent="0.2"/>
    <row r="304" s="29" customFormat="1" x14ac:dyDescent="0.2"/>
    <row r="305" s="29" customFormat="1" x14ac:dyDescent="0.2"/>
    <row r="306" s="29" customFormat="1" x14ac:dyDescent="0.2"/>
    <row r="307" s="29" customFormat="1" x14ac:dyDescent="0.2"/>
    <row r="308" s="29" customFormat="1" x14ac:dyDescent="0.2"/>
    <row r="309" s="29" customFormat="1" x14ac:dyDescent="0.2"/>
    <row r="310" s="29" customFormat="1" x14ac:dyDescent="0.2"/>
    <row r="311" s="29" customFormat="1" x14ac:dyDescent="0.2"/>
    <row r="312" s="29" customFormat="1" x14ac:dyDescent="0.2"/>
    <row r="313" s="29" customFormat="1" x14ac:dyDescent="0.2"/>
    <row r="314" s="29" customFormat="1" x14ac:dyDescent="0.2"/>
    <row r="315" s="29" customFormat="1" x14ac:dyDescent="0.2"/>
    <row r="316" s="29" customFormat="1" x14ac:dyDescent="0.2"/>
    <row r="317" s="29" customFormat="1" x14ac:dyDescent="0.2"/>
    <row r="318" s="29" customFormat="1" x14ac:dyDescent="0.2"/>
    <row r="319" s="29" customFormat="1" x14ac:dyDescent="0.2"/>
    <row r="320" s="29" customFormat="1" x14ac:dyDescent="0.2"/>
    <row r="321" s="29" customFormat="1" x14ac:dyDescent="0.2"/>
    <row r="322" s="29" customFormat="1" x14ac:dyDescent="0.2"/>
    <row r="323" s="29" customFormat="1" x14ac:dyDescent="0.2"/>
    <row r="324" s="29" customFormat="1" x14ac:dyDescent="0.2"/>
    <row r="325" s="29" customFormat="1" x14ac:dyDescent="0.2"/>
    <row r="326" s="29" customFormat="1" x14ac:dyDescent="0.2"/>
    <row r="327" s="29" customFormat="1" x14ac:dyDescent="0.2"/>
    <row r="328" s="29" customFormat="1" x14ac:dyDescent="0.2"/>
    <row r="329" s="29" customFormat="1" x14ac:dyDescent="0.2"/>
    <row r="330" s="29" customFormat="1" x14ac:dyDescent="0.2"/>
    <row r="331" s="29" customFormat="1" x14ac:dyDescent="0.2"/>
    <row r="332" s="29" customFormat="1" x14ac:dyDescent="0.2"/>
    <row r="333" s="29" customFormat="1" x14ac:dyDescent="0.2"/>
    <row r="334" s="29" customFormat="1" x14ac:dyDescent="0.2"/>
    <row r="335" s="29" customFormat="1" x14ac:dyDescent="0.2"/>
    <row r="336" s="29" customFormat="1" x14ac:dyDescent="0.2"/>
    <row r="337" s="29" customFormat="1" x14ac:dyDescent="0.2"/>
    <row r="338" s="29" customFormat="1" x14ac:dyDescent="0.2"/>
    <row r="339" s="29" customFormat="1" x14ac:dyDescent="0.2"/>
    <row r="340" s="29" customFormat="1" x14ac:dyDescent="0.2"/>
    <row r="341" s="29" customFormat="1" x14ac:dyDescent="0.2"/>
    <row r="342" s="29" customFormat="1" x14ac:dyDescent="0.2"/>
    <row r="343" s="29" customFormat="1" x14ac:dyDescent="0.2"/>
    <row r="344" s="29" customFormat="1" x14ac:dyDescent="0.2"/>
    <row r="345" s="29" customFormat="1" x14ac:dyDescent="0.2"/>
    <row r="346" s="29" customFormat="1" x14ac:dyDescent="0.2"/>
    <row r="347" s="29" customFormat="1" x14ac:dyDescent="0.2"/>
    <row r="348" s="29" customFormat="1" x14ac:dyDescent="0.2"/>
    <row r="349" s="29" customFormat="1" x14ac:dyDescent="0.2"/>
    <row r="350" s="29" customFormat="1" x14ac:dyDescent="0.2"/>
    <row r="351" s="29" customFormat="1" x14ac:dyDescent="0.2"/>
    <row r="352" s="29" customFormat="1" x14ac:dyDescent="0.2"/>
    <row r="353" s="29" customFormat="1" x14ac:dyDescent="0.2"/>
    <row r="354" s="29" customFormat="1" x14ac:dyDescent="0.2"/>
    <row r="355" s="29" customFormat="1" x14ac:dyDescent="0.2"/>
    <row r="356" s="29" customFormat="1" x14ac:dyDescent="0.2"/>
    <row r="357" s="29" customFormat="1" x14ac:dyDescent="0.2"/>
    <row r="358" s="29" customFormat="1" x14ac:dyDescent="0.2"/>
    <row r="359" s="29" customFormat="1" x14ac:dyDescent="0.2"/>
    <row r="360" s="29" customFormat="1" x14ac:dyDescent="0.2"/>
    <row r="361" s="29" customFormat="1" x14ac:dyDescent="0.2"/>
    <row r="362" s="29" customFormat="1" x14ac:dyDescent="0.2"/>
    <row r="363" s="29" customFormat="1" x14ac:dyDescent="0.2"/>
    <row r="364" s="29" customFormat="1" x14ac:dyDescent="0.2"/>
    <row r="365" s="29" customFormat="1" x14ac:dyDescent="0.2"/>
    <row r="366" s="29" customFormat="1" x14ac:dyDescent="0.2"/>
    <row r="367" s="29" customFormat="1" x14ac:dyDescent="0.2"/>
    <row r="368" s="29" customFormat="1" x14ac:dyDescent="0.2"/>
    <row r="369" s="29" customFormat="1" x14ac:dyDescent="0.2"/>
    <row r="370" s="29" customFormat="1" x14ac:dyDescent="0.2"/>
    <row r="371" s="29" customFormat="1" x14ac:dyDescent="0.2"/>
    <row r="372" s="29" customFormat="1" x14ac:dyDescent="0.2"/>
    <row r="373" s="29" customFormat="1" x14ac:dyDescent="0.2"/>
    <row r="374" s="29" customFormat="1" x14ac:dyDescent="0.2"/>
    <row r="375" s="29" customFormat="1" x14ac:dyDescent="0.2"/>
    <row r="376" s="29" customFormat="1" x14ac:dyDescent="0.2"/>
    <row r="377" s="29" customFormat="1" x14ac:dyDescent="0.2"/>
    <row r="378" s="29" customFormat="1" x14ac:dyDescent="0.2"/>
    <row r="379" s="29" customFormat="1" x14ac:dyDescent="0.2"/>
    <row r="380" s="29" customFormat="1" x14ac:dyDescent="0.2"/>
    <row r="381" s="29" customFormat="1" x14ac:dyDescent="0.2"/>
    <row r="382" s="29" customFormat="1" x14ac:dyDescent="0.2"/>
    <row r="383" s="29" customFormat="1" x14ac:dyDescent="0.2"/>
    <row r="384" s="29" customFormat="1" x14ac:dyDescent="0.2"/>
    <row r="385" s="29" customFormat="1" x14ac:dyDescent="0.2"/>
    <row r="386" s="29" customFormat="1" x14ac:dyDescent="0.2"/>
    <row r="387" s="29" customFormat="1" x14ac:dyDescent="0.2"/>
    <row r="388" s="29" customFormat="1" x14ac:dyDescent="0.2"/>
    <row r="389" s="29" customFormat="1" x14ac:dyDescent="0.2"/>
    <row r="390" s="29" customFormat="1" x14ac:dyDescent="0.2"/>
    <row r="391" s="29" customFormat="1" x14ac:dyDescent="0.2"/>
    <row r="392" s="29" customFormat="1" x14ac:dyDescent="0.2"/>
    <row r="393" s="29" customFormat="1" x14ac:dyDescent="0.2"/>
    <row r="394" s="29" customFormat="1" x14ac:dyDescent="0.2"/>
    <row r="395" s="29" customFormat="1" x14ac:dyDescent="0.2"/>
    <row r="396" s="29" customFormat="1" x14ac:dyDescent="0.2"/>
    <row r="397" s="29" customFormat="1" x14ac:dyDescent="0.2"/>
    <row r="398" s="29" customFormat="1" x14ac:dyDescent="0.2"/>
    <row r="399" s="29" customFormat="1" x14ac:dyDescent="0.2"/>
    <row r="400" s="29" customFormat="1" x14ac:dyDescent="0.2"/>
    <row r="401" s="29" customFormat="1" x14ac:dyDescent="0.2"/>
    <row r="402" s="29" customFormat="1" x14ac:dyDescent="0.2"/>
    <row r="403" s="29" customFormat="1" x14ac:dyDescent="0.2"/>
    <row r="404" s="29" customFormat="1" x14ac:dyDescent="0.2"/>
    <row r="405" s="29" customFormat="1" x14ac:dyDescent="0.2"/>
    <row r="406" s="29" customFormat="1" x14ac:dyDescent="0.2"/>
    <row r="407" s="29" customFormat="1" x14ac:dyDescent="0.2"/>
    <row r="408" s="29" customFormat="1" x14ac:dyDescent="0.2"/>
    <row r="409" s="29" customFormat="1" x14ac:dyDescent="0.2"/>
    <row r="410" s="29" customFormat="1" x14ac:dyDescent="0.2"/>
    <row r="411" s="29" customFormat="1" x14ac:dyDescent="0.2"/>
    <row r="412" s="29" customFormat="1" x14ac:dyDescent="0.2"/>
    <row r="413" s="29" customFormat="1" x14ac:dyDescent="0.2"/>
    <row r="414" s="29" customFormat="1" x14ac:dyDescent="0.2"/>
    <row r="415" s="29" customFormat="1" x14ac:dyDescent="0.2"/>
    <row r="416" s="29" customFormat="1" x14ac:dyDescent="0.2"/>
    <row r="417" s="29" customFormat="1" x14ac:dyDescent="0.2"/>
    <row r="418" s="29" customFormat="1" x14ac:dyDescent="0.2"/>
    <row r="419" s="29" customFormat="1" x14ac:dyDescent="0.2"/>
    <row r="420" s="29" customFormat="1" x14ac:dyDescent="0.2"/>
    <row r="421" s="29" customFormat="1" x14ac:dyDescent="0.2"/>
    <row r="422" s="29" customFormat="1" x14ac:dyDescent="0.2"/>
    <row r="423" s="29" customFormat="1" x14ac:dyDescent="0.2"/>
    <row r="424" s="29" customFormat="1" x14ac:dyDescent="0.2"/>
    <row r="425" s="29" customFormat="1" x14ac:dyDescent="0.2"/>
    <row r="426" s="29" customFormat="1" x14ac:dyDescent="0.2"/>
    <row r="427" s="29" customFormat="1" x14ac:dyDescent="0.2"/>
    <row r="428" s="29" customFormat="1" x14ac:dyDescent="0.2"/>
    <row r="429" s="29" customFormat="1" x14ac:dyDescent="0.2"/>
    <row r="430" s="29" customFormat="1" x14ac:dyDescent="0.2"/>
    <row r="431" s="29" customFormat="1" x14ac:dyDescent="0.2"/>
    <row r="432" s="29" customFormat="1" x14ac:dyDescent="0.2"/>
    <row r="433" s="29" customFormat="1" x14ac:dyDescent="0.2"/>
    <row r="434" s="29" customFormat="1" x14ac:dyDescent="0.2"/>
    <row r="435" s="29" customFormat="1" x14ac:dyDescent="0.2"/>
    <row r="436" s="29" customFormat="1" x14ac:dyDescent="0.2"/>
    <row r="437" s="29" customFormat="1" x14ac:dyDescent="0.2"/>
    <row r="438" s="29" customFormat="1" x14ac:dyDescent="0.2"/>
    <row r="439" s="29" customFormat="1" x14ac:dyDescent="0.2"/>
    <row r="440" s="29" customFormat="1" x14ac:dyDescent="0.2"/>
    <row r="441" s="29" customFormat="1" x14ac:dyDescent="0.2"/>
    <row r="442" s="29" customFormat="1" x14ac:dyDescent="0.2"/>
    <row r="443" s="29" customFormat="1" x14ac:dyDescent="0.2"/>
    <row r="444" s="29" customFormat="1" x14ac:dyDescent="0.2"/>
    <row r="445" s="29" customFormat="1" x14ac:dyDescent="0.2"/>
    <row r="446" s="29" customFormat="1" x14ac:dyDescent="0.2"/>
    <row r="447" s="29" customFormat="1" x14ac:dyDescent="0.2"/>
    <row r="448" s="29" customFormat="1" x14ac:dyDescent="0.2"/>
    <row r="449" spans="1:17" x14ac:dyDescent="0.2">
      <c r="A449" s="29"/>
      <c r="G449" s="29"/>
      <c r="N449" s="29"/>
      <c r="O449" s="29"/>
      <c r="P449" s="29"/>
      <c r="Q449" s="29"/>
    </row>
    <row r="450" spans="1:17" x14ac:dyDescent="0.2">
      <c r="A450" s="29"/>
      <c r="G450" s="29"/>
      <c r="N450" s="29"/>
      <c r="O450" s="29"/>
      <c r="P450" s="29"/>
      <c r="Q450" s="29"/>
    </row>
    <row r="451" spans="1:17" x14ac:dyDescent="0.2">
      <c r="A451" s="29"/>
      <c r="G451" s="29"/>
      <c r="N451" s="29"/>
      <c r="O451" s="29"/>
      <c r="P451" s="29"/>
      <c r="Q451" s="29"/>
    </row>
    <row r="452" spans="1:17" x14ac:dyDescent="0.2">
      <c r="A452" s="29"/>
      <c r="G452" s="29"/>
      <c r="N452" s="29"/>
      <c r="O452" s="29"/>
      <c r="P452" s="29"/>
      <c r="Q452" s="29"/>
    </row>
    <row r="453" spans="1:17" x14ac:dyDescent="0.2">
      <c r="A453" s="29"/>
      <c r="G453" s="29"/>
      <c r="N453" s="29"/>
      <c r="O453" s="29"/>
      <c r="P453" s="29"/>
      <c r="Q453" s="29"/>
    </row>
    <row r="454" spans="1:17" x14ac:dyDescent="0.2">
      <c r="A454" s="29"/>
      <c r="G454" s="29"/>
      <c r="N454" s="29"/>
      <c r="O454" s="29"/>
      <c r="P454" s="29"/>
      <c r="Q454" s="29"/>
    </row>
    <row r="455" spans="1:17" x14ac:dyDescent="0.2">
      <c r="A455" s="29"/>
      <c r="G455" s="29"/>
      <c r="N455" s="29"/>
      <c r="O455" s="29"/>
      <c r="P455" s="29"/>
      <c r="Q455" s="29"/>
    </row>
    <row r="456" spans="1:17" x14ac:dyDescent="0.2">
      <c r="A456" s="29"/>
      <c r="G456" s="29"/>
      <c r="N456" s="29"/>
      <c r="O456" s="29"/>
      <c r="P456" s="29"/>
      <c r="Q456" s="29"/>
    </row>
    <row r="457" spans="1:17" x14ac:dyDescent="0.2">
      <c r="A457" s="29"/>
      <c r="G457" s="29"/>
      <c r="N457" s="29"/>
      <c r="O457" s="29"/>
      <c r="P457" s="29"/>
      <c r="Q457" s="29"/>
    </row>
    <row r="458" spans="1:17" x14ac:dyDescent="0.2">
      <c r="A458" s="29"/>
    </row>
    <row r="459" spans="1:17" x14ac:dyDescent="0.2">
      <c r="A459" s="29"/>
    </row>
    <row r="460" spans="1:17" x14ac:dyDescent="0.2">
      <c r="A460" s="29"/>
    </row>
    <row r="461" spans="1:17" x14ac:dyDescent="0.2">
      <c r="A461" s="29"/>
    </row>
    <row r="462" spans="1:17" x14ac:dyDescent="0.2">
      <c r="A462" s="29"/>
    </row>
    <row r="463" spans="1:17" x14ac:dyDescent="0.2">
      <c r="A463" s="29"/>
    </row>
  </sheetData>
  <sheetProtection algorithmName="SHA-512" hashValue="NMLEDkjZyptCvMHeh0Jbeh6iLMl5UZEEC3wL26iDfILOVEYdqg/wQHcRzExmEJDi3LegL4BsVWOKlwE/+/lZAg==" saltValue="lXLwD7PfwXz8eJV8FHxfnQ==" spinCount="100000" sheet="1" scenarios="1" selectLockedCells="1" selectUnlockedCells="1"/>
  <mergeCells count="21">
    <mergeCell ref="B26:J26"/>
    <mergeCell ref="K25:L25"/>
    <mergeCell ref="B8:J8"/>
    <mergeCell ref="K11:L11"/>
    <mergeCell ref="K12:L12"/>
    <mergeCell ref="K13:L13"/>
    <mergeCell ref="K24:L24"/>
    <mergeCell ref="K14:L14"/>
    <mergeCell ref="K15:L15"/>
    <mergeCell ref="K16:L16"/>
    <mergeCell ref="B17:J17"/>
    <mergeCell ref="K2:L2"/>
    <mergeCell ref="K20:L20"/>
    <mergeCell ref="K21:L21"/>
    <mergeCell ref="K22:L22"/>
    <mergeCell ref="K23:L23"/>
    <mergeCell ref="K7:L7"/>
    <mergeCell ref="K6:L6"/>
    <mergeCell ref="K5:L5"/>
    <mergeCell ref="K4:L4"/>
    <mergeCell ref="K3:L3"/>
  </mergeCells>
  <pageMargins left="0.7" right="0.7" top="0.75" bottom="0.75" header="0.3" footer="0.3"/>
  <pageSetup scale="49" orientation="portrait" horizontalDpi="0" verticalDpi="0"/>
  <headerFooter>
    <oddHeader xml:space="preserve">&amp;C&amp;"Calibri (Body),Regular"&amp;28Event Risk Assessment and Mitigation Checklist Tool </oddHeader>
    <oddFooter>&amp;R&amp;D (&amp;T)</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71A55-E124-9F4F-B941-BB1214B119F6}">
  <dimension ref="A1:K279"/>
  <sheetViews>
    <sheetView topLeftCell="A16" zoomScale="80" zoomScaleNormal="80" workbookViewId="0">
      <selection activeCell="B24" sqref="B24"/>
    </sheetView>
  </sheetViews>
  <sheetFormatPr baseColWidth="10" defaultColWidth="10.83203125" defaultRowHeight="16" x14ac:dyDescent="0.2"/>
  <cols>
    <col min="1" max="2" width="10.83203125" style="4"/>
    <col min="3" max="3" width="123.6640625" style="4" customWidth="1"/>
    <col min="4" max="4" width="17.5" style="4" customWidth="1"/>
    <col min="5" max="6" width="8" style="4" customWidth="1"/>
    <col min="7" max="7" width="32.83203125" style="4" customWidth="1"/>
    <col min="8" max="8" width="29.83203125" style="4" customWidth="1"/>
    <col min="9" max="16384" width="10.83203125" style="4"/>
  </cols>
  <sheetData>
    <row r="1" spans="1:11" ht="67" customHeight="1" x14ac:dyDescent="0.2">
      <c r="A1" s="205" t="s">
        <v>40</v>
      </c>
      <c r="B1" s="205"/>
      <c r="C1" s="205"/>
      <c r="D1" s="205"/>
      <c r="E1" s="205"/>
      <c r="F1" s="205"/>
      <c r="G1" s="205"/>
      <c r="H1" s="205"/>
      <c r="I1" s="205"/>
      <c r="J1" s="205"/>
      <c r="K1" s="205"/>
    </row>
    <row r="2" spans="1:11" x14ac:dyDescent="0.2">
      <c r="A2" s="45"/>
      <c r="B2" s="45"/>
      <c r="C2" s="45"/>
      <c r="D2" s="45"/>
      <c r="E2" s="45"/>
      <c r="F2" s="45"/>
      <c r="G2" s="45"/>
      <c r="H2" s="45"/>
      <c r="I2" s="45"/>
      <c r="J2" s="45"/>
      <c r="K2" s="45"/>
    </row>
    <row r="3" spans="1:11" ht="40" customHeight="1" x14ac:dyDescent="0.2">
      <c r="A3" s="204" t="s">
        <v>41</v>
      </c>
      <c r="B3" s="209" t="s">
        <v>42</v>
      </c>
      <c r="C3" s="209"/>
      <c r="D3" s="209"/>
      <c r="E3" s="209"/>
      <c r="F3" s="209"/>
      <c r="G3" s="175"/>
      <c r="H3" s="175"/>
      <c r="I3" s="192" t="s">
        <v>18</v>
      </c>
      <c r="J3" s="192"/>
      <c r="K3" s="175" t="s">
        <v>19</v>
      </c>
    </row>
    <row r="4" spans="1:11" ht="34" x14ac:dyDescent="0.2">
      <c r="A4" s="204"/>
      <c r="B4" s="45"/>
      <c r="C4" s="78" t="s">
        <v>43</v>
      </c>
      <c r="D4" s="45"/>
      <c r="E4" s="45"/>
      <c r="F4" s="45"/>
      <c r="G4" s="45"/>
      <c r="I4" s="194" t="s">
        <v>20</v>
      </c>
      <c r="J4" s="194"/>
      <c r="K4" s="177" t="s">
        <v>21</v>
      </c>
    </row>
    <row r="5" spans="1:11" ht="40" customHeight="1" x14ac:dyDescent="0.2">
      <c r="A5" s="204"/>
      <c r="B5" s="73">
        <v>1</v>
      </c>
      <c r="C5" s="74" t="s">
        <v>41</v>
      </c>
      <c r="D5" s="48" t="s">
        <v>44</v>
      </c>
      <c r="E5" s="11"/>
      <c r="F5" s="11"/>
      <c r="G5" s="48" t="s">
        <v>45</v>
      </c>
      <c r="H5" s="48" t="s">
        <v>46</v>
      </c>
      <c r="I5" s="195" t="s">
        <v>22</v>
      </c>
      <c r="J5" s="195"/>
      <c r="K5" s="178" t="s">
        <v>23</v>
      </c>
    </row>
    <row r="6" spans="1:11" ht="35" customHeight="1" x14ac:dyDescent="0.2">
      <c r="A6" s="204"/>
      <c r="B6" s="79">
        <v>1.1000000000000001</v>
      </c>
      <c r="C6" s="168" t="s">
        <v>47</v>
      </c>
      <c r="D6" s="81" t="s">
        <v>51</v>
      </c>
      <c r="E6" s="58"/>
      <c r="F6" s="58"/>
      <c r="G6" s="82" t="s">
        <v>49</v>
      </c>
      <c r="H6" s="83"/>
      <c r="I6" s="196" t="s">
        <v>24</v>
      </c>
      <c r="J6" s="196"/>
      <c r="K6" s="179" t="s">
        <v>25</v>
      </c>
    </row>
    <row r="7" spans="1:11" ht="35" customHeight="1" x14ac:dyDescent="0.2">
      <c r="A7" s="204"/>
      <c r="B7" s="79">
        <v>1.2</v>
      </c>
      <c r="C7" s="168" t="s">
        <v>50</v>
      </c>
      <c r="D7" s="81" t="s">
        <v>51</v>
      </c>
      <c r="E7" s="58"/>
      <c r="F7" s="58"/>
      <c r="G7" s="83"/>
      <c r="H7" s="83"/>
      <c r="I7" s="198" t="s">
        <v>26</v>
      </c>
      <c r="J7" s="198"/>
      <c r="K7" s="167" t="s">
        <v>27</v>
      </c>
    </row>
    <row r="8" spans="1:11" ht="35" customHeight="1" x14ac:dyDescent="0.2">
      <c r="A8" s="204"/>
      <c r="B8" s="79">
        <v>1.3</v>
      </c>
      <c r="C8" s="168" t="s">
        <v>52</v>
      </c>
      <c r="D8" s="81" t="s">
        <v>51</v>
      </c>
      <c r="E8" s="58"/>
      <c r="F8" s="58"/>
      <c r="G8" s="83"/>
      <c r="H8" s="83"/>
      <c r="I8" s="197" t="s">
        <v>28</v>
      </c>
      <c r="J8" s="197"/>
      <c r="K8" s="30" t="s">
        <v>29</v>
      </c>
    </row>
    <row r="9" spans="1:11" ht="35" customHeight="1" x14ac:dyDescent="0.2">
      <c r="A9" s="204"/>
      <c r="B9" s="79">
        <v>1.4</v>
      </c>
      <c r="C9" s="168" t="s">
        <v>53</v>
      </c>
      <c r="D9" s="81" t="s">
        <v>51</v>
      </c>
      <c r="E9" s="58"/>
      <c r="F9" s="58"/>
      <c r="G9" s="83"/>
      <c r="H9" s="83"/>
      <c r="I9" s="45"/>
      <c r="J9" s="45"/>
      <c r="K9" s="45"/>
    </row>
    <row r="10" spans="1:11" ht="35" customHeight="1" x14ac:dyDescent="0.2">
      <c r="A10" s="204"/>
      <c r="B10" s="79">
        <v>1.5</v>
      </c>
      <c r="C10" s="168" t="s">
        <v>54</v>
      </c>
      <c r="D10" s="81" t="s">
        <v>48</v>
      </c>
      <c r="E10" s="58"/>
      <c r="F10" s="58"/>
      <c r="G10" s="83"/>
      <c r="H10" s="83"/>
      <c r="I10" s="45"/>
      <c r="J10" s="45"/>
      <c r="K10" s="45"/>
    </row>
    <row r="11" spans="1:11" ht="35" customHeight="1" x14ac:dyDescent="0.2">
      <c r="A11" s="204"/>
      <c r="B11" s="79">
        <v>1.6</v>
      </c>
      <c r="C11" s="168" t="s">
        <v>55</v>
      </c>
      <c r="D11" s="81" t="s">
        <v>51</v>
      </c>
      <c r="E11" s="58"/>
      <c r="F11" s="58"/>
      <c r="G11" s="83"/>
      <c r="H11" s="83"/>
      <c r="I11" s="45"/>
      <c r="J11" s="45"/>
      <c r="K11" s="45"/>
    </row>
    <row r="12" spans="1:11" ht="35" customHeight="1" x14ac:dyDescent="0.2">
      <c r="A12" s="204"/>
      <c r="B12" s="79">
        <v>1.7</v>
      </c>
      <c r="C12" s="168" t="s">
        <v>443</v>
      </c>
      <c r="D12" s="81" t="s">
        <v>51</v>
      </c>
      <c r="E12" s="58"/>
      <c r="F12" s="58"/>
      <c r="G12" s="83"/>
      <c r="H12" s="83"/>
      <c r="I12" s="45"/>
      <c r="J12" s="45"/>
      <c r="K12" s="45"/>
    </row>
    <row r="13" spans="1:11" ht="35" customHeight="1" x14ac:dyDescent="0.2">
      <c r="A13" s="204"/>
      <c r="B13" s="79">
        <v>1.8</v>
      </c>
      <c r="C13" s="168" t="s">
        <v>444</v>
      </c>
      <c r="D13" s="81" t="s">
        <v>48</v>
      </c>
      <c r="E13" s="58"/>
      <c r="F13" s="58"/>
      <c r="G13" s="83"/>
      <c r="H13" s="83"/>
      <c r="I13" s="45"/>
      <c r="J13" s="45"/>
      <c r="K13" s="45"/>
    </row>
    <row r="14" spans="1:11" ht="35" customHeight="1" x14ac:dyDescent="0.2">
      <c r="A14" s="204"/>
      <c r="B14" s="79">
        <v>1.9</v>
      </c>
      <c r="C14" s="168" t="s">
        <v>445</v>
      </c>
      <c r="D14" s="81" t="s">
        <v>51</v>
      </c>
      <c r="E14" s="58"/>
      <c r="F14" s="58"/>
      <c r="G14" s="83"/>
      <c r="H14" s="83"/>
      <c r="I14" s="45"/>
      <c r="J14" s="45"/>
      <c r="K14" s="45"/>
    </row>
    <row r="15" spans="1:11" ht="35" customHeight="1" x14ac:dyDescent="0.2">
      <c r="A15" s="204"/>
      <c r="B15" s="79" t="s">
        <v>56</v>
      </c>
      <c r="C15" s="168" t="s">
        <v>446</v>
      </c>
      <c r="D15" s="81" t="s">
        <v>51</v>
      </c>
      <c r="E15" s="58"/>
      <c r="F15" s="58"/>
      <c r="G15" s="83"/>
      <c r="H15" s="83"/>
      <c r="I15" s="45"/>
      <c r="J15" s="45"/>
      <c r="K15" s="45"/>
    </row>
    <row r="16" spans="1:11" ht="35" customHeight="1" x14ac:dyDescent="0.2">
      <c r="A16" s="204"/>
      <c r="B16" s="79">
        <v>1.1100000000000001</v>
      </c>
      <c r="C16" s="168" t="s">
        <v>463</v>
      </c>
      <c r="D16" s="81" t="s">
        <v>51</v>
      </c>
      <c r="E16" s="58"/>
      <c r="F16" s="58"/>
      <c r="G16" s="83"/>
      <c r="H16" s="83"/>
      <c r="I16" s="45"/>
      <c r="J16" s="45"/>
      <c r="K16" s="45"/>
    </row>
    <row r="17" spans="1:11" ht="35" customHeight="1" x14ac:dyDescent="0.2">
      <c r="A17" s="204"/>
      <c r="B17" s="79">
        <v>1.1200000000000001</v>
      </c>
      <c r="C17" s="168" t="s">
        <v>57</v>
      </c>
      <c r="D17" s="81" t="s">
        <v>48</v>
      </c>
      <c r="E17" s="58"/>
      <c r="F17" s="58"/>
      <c r="G17" s="83"/>
      <c r="H17" s="83"/>
      <c r="I17" s="45"/>
      <c r="J17" s="45"/>
      <c r="K17" s="45"/>
    </row>
    <row r="18" spans="1:11" ht="35" customHeight="1" x14ac:dyDescent="0.2">
      <c r="A18" s="204"/>
      <c r="B18" s="79">
        <v>1.1299999999999999</v>
      </c>
      <c r="C18" s="168" t="s">
        <v>58</v>
      </c>
      <c r="D18" s="81" t="s">
        <v>48</v>
      </c>
      <c r="E18" s="58"/>
      <c r="F18" s="58"/>
      <c r="G18" s="83"/>
      <c r="H18" s="83"/>
      <c r="I18" s="45"/>
      <c r="J18" s="45"/>
      <c r="K18" s="45"/>
    </row>
    <row r="19" spans="1:11" ht="50.25" customHeight="1" x14ac:dyDescent="0.2">
      <c r="A19" s="204"/>
      <c r="B19" s="79">
        <v>1.1399999999999999</v>
      </c>
      <c r="C19" s="168" t="s">
        <v>59</v>
      </c>
      <c r="D19" s="81" t="s">
        <v>48</v>
      </c>
      <c r="E19" s="58"/>
      <c r="F19" s="58"/>
      <c r="G19" s="83"/>
      <c r="H19" s="83"/>
      <c r="I19" s="45"/>
      <c r="J19" s="45"/>
      <c r="K19" s="45"/>
    </row>
    <row r="20" spans="1:11" ht="50.25" customHeight="1" x14ac:dyDescent="0.2">
      <c r="A20" s="204"/>
      <c r="B20" s="79">
        <v>1.1499999999999999</v>
      </c>
      <c r="C20" s="168" t="s">
        <v>447</v>
      </c>
      <c r="D20" s="81" t="s">
        <v>48</v>
      </c>
      <c r="E20" s="58"/>
      <c r="F20" s="58"/>
      <c r="G20" s="83"/>
      <c r="H20" s="83"/>
      <c r="I20" s="45"/>
      <c r="J20" s="45"/>
      <c r="K20" s="45"/>
    </row>
    <row r="21" spans="1:11" ht="35" customHeight="1" x14ac:dyDescent="0.2">
      <c r="A21" s="204"/>
      <c r="B21" s="80">
        <v>1.1599999999999999</v>
      </c>
      <c r="C21" s="169" t="s">
        <v>60</v>
      </c>
      <c r="D21" s="81" t="s">
        <v>61</v>
      </c>
      <c r="E21" s="57"/>
      <c r="F21" s="57"/>
      <c r="G21" s="84"/>
      <c r="H21" s="84"/>
      <c r="I21" s="45"/>
      <c r="J21" s="45"/>
      <c r="K21" s="45"/>
    </row>
    <row r="22" spans="1:11" ht="20.25" customHeight="1" x14ac:dyDescent="0.2">
      <c r="A22" s="204"/>
      <c r="B22" s="75"/>
      <c r="C22" s="76"/>
      <c r="D22" s="11" t="s">
        <v>62</v>
      </c>
      <c r="E22" s="11" t="s">
        <v>63</v>
      </c>
      <c r="F22" s="11"/>
      <c r="G22" s="11"/>
      <c r="H22" s="11"/>
      <c r="I22" s="11"/>
      <c r="J22" s="11"/>
      <c r="K22" s="11"/>
    </row>
    <row r="23" spans="1:11" ht="21" customHeight="1" x14ac:dyDescent="0.2">
      <c r="A23" s="204"/>
      <c r="B23" s="75"/>
      <c r="C23" s="76"/>
      <c r="D23" s="170"/>
      <c r="E23" s="27"/>
      <c r="F23" s="26"/>
      <c r="G23" s="45"/>
      <c r="H23" s="45"/>
      <c r="I23" s="45"/>
      <c r="J23" s="45"/>
      <c r="K23" s="45"/>
    </row>
    <row r="24" spans="1:11" ht="21" customHeight="1" x14ac:dyDescent="0.2">
      <c r="A24" s="204"/>
      <c r="B24" s="75"/>
      <c r="C24" s="76"/>
      <c r="D24" s="170">
        <f>COUNTIF(D17:D20,"Oui")+COUNTIF(D6:D16,"Non")</f>
        <v>13</v>
      </c>
      <c r="E24" s="27"/>
      <c r="F24" s="26"/>
      <c r="G24" s="45"/>
      <c r="H24" s="45"/>
      <c r="I24" s="45"/>
      <c r="J24" s="45"/>
      <c r="K24" s="45"/>
    </row>
    <row r="25" spans="1:11" ht="21" customHeight="1" x14ac:dyDescent="0.2">
      <c r="A25" s="204"/>
      <c r="B25" s="75"/>
      <c r="C25" s="77" t="s">
        <v>64</v>
      </c>
      <c r="D25" s="15">
        <v>15</v>
      </c>
      <c r="E25" s="43">
        <f>D24/D25</f>
        <v>0.8666666666666667</v>
      </c>
      <c r="F25" s="15"/>
      <c r="G25" s="11"/>
      <c r="H25" s="11"/>
      <c r="I25" s="11"/>
      <c r="J25" s="11"/>
      <c r="K25" s="11"/>
    </row>
    <row r="26" spans="1:11" ht="16" customHeight="1" x14ac:dyDescent="0.2">
      <c r="B26" s="45"/>
      <c r="C26" s="45"/>
      <c r="D26" s="45"/>
      <c r="E26" s="45"/>
      <c r="F26" s="45"/>
      <c r="G26" s="45"/>
      <c r="H26" s="45"/>
      <c r="I26" s="45"/>
      <c r="J26" s="45"/>
      <c r="K26" s="45"/>
    </row>
    <row r="27" spans="1:11" ht="40" customHeight="1" x14ac:dyDescent="0.2">
      <c r="A27" s="210" t="s">
        <v>65</v>
      </c>
      <c r="B27" s="208" t="s">
        <v>66</v>
      </c>
      <c r="C27" s="208"/>
      <c r="D27" s="208"/>
      <c r="E27" s="208"/>
      <c r="F27" s="208"/>
      <c r="G27" s="182"/>
      <c r="H27" s="182"/>
      <c r="I27" s="201" t="s">
        <v>67</v>
      </c>
      <c r="J27" s="201"/>
      <c r="K27" s="182" t="s">
        <v>19</v>
      </c>
    </row>
    <row r="28" spans="1:11" ht="40" customHeight="1" x14ac:dyDescent="0.2">
      <c r="A28" s="210"/>
      <c r="B28" s="8">
        <v>2</v>
      </c>
      <c r="C28" s="171" t="s">
        <v>68</v>
      </c>
      <c r="D28" s="48" t="s">
        <v>44</v>
      </c>
      <c r="E28" s="15"/>
      <c r="F28" s="15"/>
      <c r="G28" s="48" t="s">
        <v>45</v>
      </c>
      <c r="H28" s="48" t="s">
        <v>46</v>
      </c>
      <c r="I28" s="194" t="s">
        <v>32</v>
      </c>
      <c r="J28" s="194"/>
      <c r="K28" s="177" t="s">
        <v>21</v>
      </c>
    </row>
    <row r="29" spans="1:11" ht="16" customHeight="1" x14ac:dyDescent="0.2">
      <c r="A29" s="210"/>
      <c r="D29" s="45"/>
      <c r="E29" s="45"/>
      <c r="F29" s="45"/>
      <c r="G29" s="45"/>
      <c r="H29" s="45"/>
      <c r="I29" s="195" t="s">
        <v>33</v>
      </c>
      <c r="J29" s="195"/>
      <c r="K29" s="178" t="s">
        <v>23</v>
      </c>
    </row>
    <row r="30" spans="1:11" ht="54" customHeight="1" x14ac:dyDescent="0.2">
      <c r="A30" s="210"/>
      <c r="B30" s="206" t="s">
        <v>69</v>
      </c>
      <c r="C30" s="206"/>
      <c r="D30" s="206"/>
      <c r="E30" s="206"/>
      <c r="F30" s="206"/>
      <c r="G30" s="206"/>
      <c r="H30" s="206"/>
      <c r="I30" s="196" t="s">
        <v>34</v>
      </c>
      <c r="J30" s="196"/>
      <c r="K30" s="179" t="s">
        <v>25</v>
      </c>
    </row>
    <row r="31" spans="1:11" ht="17" x14ac:dyDescent="0.2">
      <c r="A31" s="210"/>
      <c r="B31" s="45"/>
      <c r="C31" s="66" t="s">
        <v>70</v>
      </c>
      <c r="D31" s="45"/>
      <c r="E31" s="45"/>
      <c r="F31" s="45"/>
      <c r="G31" s="45"/>
      <c r="H31" s="45"/>
      <c r="I31" s="198" t="s">
        <v>35</v>
      </c>
      <c r="J31" s="198"/>
      <c r="K31" s="167" t="s">
        <v>27</v>
      </c>
    </row>
    <row r="32" spans="1:11" ht="17" x14ac:dyDescent="0.2">
      <c r="A32" s="210"/>
      <c r="B32" s="45"/>
      <c r="C32" s="3"/>
      <c r="D32" s="45"/>
      <c r="E32" s="45"/>
      <c r="F32" s="45"/>
      <c r="G32" s="45"/>
      <c r="H32" s="45"/>
      <c r="I32" s="197" t="s">
        <v>36</v>
      </c>
      <c r="J32" s="197"/>
      <c r="K32" s="30" t="s">
        <v>29</v>
      </c>
    </row>
    <row r="33" spans="1:11" ht="51" x14ac:dyDescent="0.2">
      <c r="A33" s="210"/>
      <c r="B33" s="55">
        <v>2.1</v>
      </c>
      <c r="C33" s="56" t="s">
        <v>71</v>
      </c>
      <c r="D33" s="81" t="s">
        <v>72</v>
      </c>
      <c r="E33" s="54"/>
      <c r="F33" s="54"/>
      <c r="G33" s="85"/>
      <c r="H33" s="86"/>
      <c r="I33" s="45"/>
      <c r="J33" s="45"/>
      <c r="K33" s="45"/>
    </row>
    <row r="34" spans="1:11" ht="34" x14ac:dyDescent="0.2">
      <c r="A34" s="210"/>
      <c r="B34" s="55">
        <v>2.2000000000000002</v>
      </c>
      <c r="C34" s="56" t="s">
        <v>73</v>
      </c>
      <c r="D34" s="81" t="s">
        <v>72</v>
      </c>
      <c r="E34" s="54"/>
      <c r="F34" s="54"/>
      <c r="G34" s="86"/>
      <c r="H34" s="86"/>
      <c r="I34" s="45"/>
      <c r="J34" s="45"/>
      <c r="K34" s="45"/>
    </row>
    <row r="35" spans="1:11" ht="51" x14ac:dyDescent="0.2">
      <c r="A35" s="210"/>
      <c r="B35" s="55">
        <v>2.2999999999999998</v>
      </c>
      <c r="C35" s="56" t="s">
        <v>74</v>
      </c>
      <c r="D35" s="81" t="s">
        <v>72</v>
      </c>
      <c r="E35" s="54"/>
      <c r="F35" s="54"/>
      <c r="G35" s="86"/>
      <c r="H35" s="86"/>
      <c r="I35" s="45"/>
      <c r="J35" s="45"/>
      <c r="K35" s="45"/>
    </row>
    <row r="36" spans="1:11" x14ac:dyDescent="0.2">
      <c r="A36" s="210"/>
      <c r="B36" s="45"/>
      <c r="D36" s="11" t="s">
        <v>62</v>
      </c>
      <c r="E36" s="11" t="s">
        <v>63</v>
      </c>
      <c r="F36" s="11" t="s">
        <v>75</v>
      </c>
      <c r="G36" s="15"/>
      <c r="H36" s="15"/>
      <c r="I36" s="15"/>
      <c r="J36" s="15"/>
      <c r="K36" s="15"/>
    </row>
    <row r="37" spans="1:11" ht="21" customHeight="1" x14ac:dyDescent="0.2">
      <c r="A37" s="210"/>
      <c r="B37" s="6"/>
      <c r="C37" s="12" t="s">
        <v>76</v>
      </c>
      <c r="D37" s="170">
        <f>COUNTIF(D32:D35,"Oui (complété)")</f>
        <v>3</v>
      </c>
      <c r="E37" s="27">
        <f>D37/D40</f>
        <v>1</v>
      </c>
      <c r="F37" s="26">
        <f>D37*3</f>
        <v>9</v>
      </c>
      <c r="G37" s="45"/>
      <c r="H37" s="45"/>
      <c r="I37" s="45"/>
      <c r="J37" s="45"/>
      <c r="K37" s="45"/>
    </row>
    <row r="38" spans="1:11" ht="21" customHeight="1" x14ac:dyDescent="0.2">
      <c r="A38" s="210"/>
      <c r="B38" s="6"/>
      <c r="C38" s="13" t="s">
        <v>77</v>
      </c>
      <c r="D38" s="170">
        <f>COUNTIF(D32:D35,"Peut-être (en cours)")</f>
        <v>0</v>
      </c>
      <c r="E38" s="27">
        <f>D38/D40</f>
        <v>0</v>
      </c>
      <c r="F38" s="26">
        <f>D38*2</f>
        <v>0</v>
      </c>
      <c r="G38" s="45"/>
      <c r="H38" s="45"/>
      <c r="I38" s="45"/>
      <c r="J38" s="45"/>
      <c r="K38" s="45"/>
    </row>
    <row r="39" spans="1:11" ht="21" customHeight="1" x14ac:dyDescent="0.2">
      <c r="A39" s="210"/>
      <c r="B39" s="6"/>
      <c r="C39" s="14" t="s">
        <v>78</v>
      </c>
      <c r="D39" s="170">
        <f>COUNTIF(D32:D35,"Non (n'a pas été pris en compte)")</f>
        <v>0</v>
      </c>
      <c r="E39" s="27">
        <f>D39/D40</f>
        <v>0</v>
      </c>
      <c r="F39" s="26">
        <f>D39*1</f>
        <v>0</v>
      </c>
      <c r="G39" s="45"/>
      <c r="H39" s="45"/>
      <c r="I39" s="45"/>
      <c r="J39" s="45"/>
      <c r="K39" s="45"/>
    </row>
    <row r="40" spans="1:11" ht="21" customHeight="1" x14ac:dyDescent="0.2">
      <c r="A40" s="210"/>
      <c r="B40" s="6"/>
      <c r="C40" s="16" t="s">
        <v>64</v>
      </c>
      <c r="D40" s="15">
        <f>SUM(D37:D39)</f>
        <v>3</v>
      </c>
      <c r="E40" s="15"/>
      <c r="F40" s="15">
        <f>SUM(F37:F39)</f>
        <v>9</v>
      </c>
      <c r="G40" s="15"/>
      <c r="H40" s="15"/>
      <c r="I40" s="15"/>
      <c r="J40" s="15"/>
      <c r="K40" s="15"/>
    </row>
    <row r="41" spans="1:11" ht="39" customHeight="1" x14ac:dyDescent="0.2">
      <c r="A41" s="210"/>
      <c r="B41" s="8">
        <v>3</v>
      </c>
      <c r="C41" s="9" t="s">
        <v>79</v>
      </c>
      <c r="D41" s="48" t="s">
        <v>44</v>
      </c>
      <c r="E41" s="65"/>
      <c r="F41" s="45"/>
      <c r="G41" s="45"/>
      <c r="H41" s="45"/>
      <c r="I41" s="45"/>
      <c r="J41" s="45"/>
      <c r="K41" s="45"/>
    </row>
    <row r="42" spans="1:11" x14ac:dyDescent="0.2">
      <c r="A42" s="210"/>
      <c r="E42" s="45"/>
      <c r="F42" s="45"/>
      <c r="G42" s="45"/>
      <c r="H42" s="45"/>
      <c r="I42" s="45"/>
      <c r="J42" s="45"/>
      <c r="K42" s="45"/>
    </row>
    <row r="43" spans="1:11" ht="35" customHeight="1" x14ac:dyDescent="0.2">
      <c r="A43" s="210"/>
      <c r="B43" s="55">
        <v>3.1</v>
      </c>
      <c r="C43" s="56" t="s">
        <v>80</v>
      </c>
      <c r="D43" s="81" t="s">
        <v>72</v>
      </c>
      <c r="E43" s="54"/>
      <c r="F43" s="54"/>
      <c r="G43" s="86"/>
      <c r="H43" s="86"/>
      <c r="I43" s="45"/>
      <c r="J43" s="45"/>
      <c r="K43" s="45"/>
    </row>
    <row r="44" spans="1:11" ht="51" x14ac:dyDescent="0.2">
      <c r="A44" s="210"/>
      <c r="B44" s="55">
        <v>3.2</v>
      </c>
      <c r="C44" s="56" t="s">
        <v>81</v>
      </c>
      <c r="D44" s="81" t="s">
        <v>72</v>
      </c>
      <c r="E44" s="54"/>
      <c r="F44" s="54"/>
      <c r="G44" s="86"/>
      <c r="H44" s="86"/>
      <c r="I44" s="45"/>
      <c r="J44" s="45"/>
      <c r="K44" s="45"/>
    </row>
    <row r="45" spans="1:11" ht="51" x14ac:dyDescent="0.2">
      <c r="A45" s="210"/>
      <c r="B45" s="55">
        <v>3.3</v>
      </c>
      <c r="C45" s="56" t="s">
        <v>82</v>
      </c>
      <c r="D45" s="81" t="s">
        <v>72</v>
      </c>
      <c r="E45" s="54"/>
      <c r="F45" s="54"/>
      <c r="G45" s="86"/>
      <c r="H45" s="86"/>
      <c r="I45" s="45"/>
      <c r="J45" s="45"/>
      <c r="K45" s="45"/>
    </row>
    <row r="46" spans="1:11" ht="35" customHeight="1" x14ac:dyDescent="0.2">
      <c r="A46" s="210"/>
      <c r="B46" s="55">
        <v>3.4</v>
      </c>
      <c r="C46" s="56" t="s">
        <v>83</v>
      </c>
      <c r="D46" s="81" t="s">
        <v>72</v>
      </c>
      <c r="E46" s="54"/>
      <c r="F46" s="54"/>
      <c r="G46" s="86"/>
      <c r="H46" s="86"/>
      <c r="I46" s="45"/>
      <c r="J46" s="45"/>
      <c r="K46" s="45"/>
    </row>
    <row r="47" spans="1:11" x14ac:dyDescent="0.2">
      <c r="A47" s="210"/>
      <c r="B47" s="45"/>
      <c r="D47" s="11" t="s">
        <v>62</v>
      </c>
      <c r="E47" s="11" t="s">
        <v>63</v>
      </c>
      <c r="F47" s="11" t="s">
        <v>75</v>
      </c>
      <c r="G47" s="15"/>
      <c r="H47" s="15"/>
      <c r="I47" s="15"/>
      <c r="J47" s="15"/>
      <c r="K47" s="15"/>
    </row>
    <row r="48" spans="1:11" ht="21" customHeight="1" x14ac:dyDescent="0.2">
      <c r="A48" s="210"/>
      <c r="B48" s="6"/>
      <c r="C48" s="12" t="s">
        <v>76</v>
      </c>
      <c r="D48" s="170">
        <f>COUNTIF(D43:D46,"Oui (complété)")</f>
        <v>4</v>
      </c>
      <c r="E48" s="27">
        <f>D48/D51</f>
        <v>1</v>
      </c>
      <c r="F48" s="26">
        <f>D48*3</f>
        <v>12</v>
      </c>
      <c r="G48" s="45"/>
      <c r="H48" s="45"/>
      <c r="I48" s="45"/>
      <c r="J48" s="45"/>
      <c r="K48" s="45"/>
    </row>
    <row r="49" spans="1:11" ht="21" customHeight="1" x14ac:dyDescent="0.2">
      <c r="A49" s="210"/>
      <c r="B49" s="6"/>
      <c r="C49" s="13" t="s">
        <v>77</v>
      </c>
      <c r="D49" s="170">
        <f>COUNTIF(D43:D46,"Peut-être (en cours)")</f>
        <v>0</v>
      </c>
      <c r="E49" s="27">
        <f>D49/D51</f>
        <v>0</v>
      </c>
      <c r="F49" s="26">
        <f>D49*2</f>
        <v>0</v>
      </c>
      <c r="G49" s="45"/>
      <c r="H49" s="45"/>
      <c r="I49" s="45"/>
      <c r="J49" s="45"/>
      <c r="K49" s="45"/>
    </row>
    <row r="50" spans="1:11" ht="21" customHeight="1" x14ac:dyDescent="0.2">
      <c r="A50" s="210"/>
      <c r="B50" s="6"/>
      <c r="C50" s="14" t="s">
        <v>78</v>
      </c>
      <c r="D50" s="170">
        <f>COUNTIF(D40:D45,"Non (n'a pas été pris en compte)")</f>
        <v>0</v>
      </c>
      <c r="E50" s="27">
        <f>D50/D51</f>
        <v>0</v>
      </c>
      <c r="F50" s="26">
        <f>D50*1</f>
        <v>0</v>
      </c>
      <c r="G50" s="45"/>
      <c r="H50" s="45"/>
      <c r="I50" s="45"/>
      <c r="J50" s="45"/>
      <c r="K50" s="45"/>
    </row>
    <row r="51" spans="1:11" ht="21" customHeight="1" x14ac:dyDescent="0.2">
      <c r="A51" s="210"/>
      <c r="B51" s="6"/>
      <c r="C51" s="16" t="s">
        <v>64</v>
      </c>
      <c r="D51" s="15">
        <f>SUM(D48:D50)</f>
        <v>4</v>
      </c>
      <c r="E51" s="15"/>
      <c r="F51" s="15">
        <f>SUM(F48:F50)</f>
        <v>12</v>
      </c>
      <c r="G51" s="15"/>
      <c r="H51" s="15"/>
      <c r="I51" s="15"/>
      <c r="J51" s="15"/>
      <c r="K51" s="15"/>
    </row>
    <row r="52" spans="1:11" ht="40" customHeight="1" x14ac:dyDescent="0.2">
      <c r="A52" s="210"/>
      <c r="B52" s="8">
        <v>4</v>
      </c>
      <c r="C52" s="10" t="s">
        <v>84</v>
      </c>
      <c r="D52" s="48" t="s">
        <v>44</v>
      </c>
      <c r="E52" s="65"/>
      <c r="F52" s="45"/>
      <c r="G52" s="45"/>
      <c r="H52" s="45"/>
      <c r="I52" s="45"/>
      <c r="J52" s="45"/>
      <c r="K52" s="45"/>
    </row>
    <row r="53" spans="1:11" x14ac:dyDescent="0.2">
      <c r="A53" s="210"/>
      <c r="B53" s="6"/>
      <c r="C53" s="45"/>
      <c r="E53" s="45"/>
      <c r="F53" s="45"/>
      <c r="G53" s="45"/>
      <c r="H53" s="45"/>
      <c r="I53" s="45"/>
      <c r="J53" s="45"/>
      <c r="K53" s="45"/>
    </row>
    <row r="54" spans="1:11" ht="35" customHeight="1" x14ac:dyDescent="0.2">
      <c r="A54" s="210"/>
      <c r="B54" s="55">
        <v>4.0999999999999996</v>
      </c>
      <c r="C54" s="56" t="s">
        <v>85</v>
      </c>
      <c r="D54" s="81" t="s">
        <v>72</v>
      </c>
      <c r="E54" s="54"/>
      <c r="F54" s="54"/>
      <c r="G54" s="86"/>
      <c r="H54" s="86"/>
      <c r="I54" s="45"/>
      <c r="J54" s="45"/>
      <c r="K54" s="45"/>
    </row>
    <row r="55" spans="1:11" ht="35" customHeight="1" x14ac:dyDescent="0.2">
      <c r="A55" s="210"/>
      <c r="B55" s="55">
        <v>4.2</v>
      </c>
      <c r="C55" s="56" t="s">
        <v>86</v>
      </c>
      <c r="D55" s="81" t="s">
        <v>72</v>
      </c>
      <c r="E55" s="54"/>
      <c r="F55" s="54"/>
      <c r="G55" s="86"/>
      <c r="H55" s="86"/>
      <c r="I55" s="45"/>
      <c r="J55" s="45"/>
      <c r="K55" s="45"/>
    </row>
    <row r="56" spans="1:11" ht="35" customHeight="1" x14ac:dyDescent="0.2">
      <c r="A56" s="210"/>
      <c r="B56" s="55">
        <v>4.3</v>
      </c>
      <c r="C56" s="56" t="s">
        <v>87</v>
      </c>
      <c r="D56" s="81" t="s">
        <v>72</v>
      </c>
      <c r="E56" s="54"/>
      <c r="F56" s="54"/>
      <c r="G56" s="86"/>
      <c r="H56" s="86"/>
      <c r="I56" s="45"/>
      <c r="J56" s="45"/>
      <c r="K56" s="45"/>
    </row>
    <row r="57" spans="1:11" ht="35" customHeight="1" x14ac:dyDescent="0.2">
      <c r="A57" s="210"/>
      <c r="B57" s="55">
        <v>4.4000000000000004</v>
      </c>
      <c r="C57" s="56" t="s">
        <v>448</v>
      </c>
      <c r="D57" s="81" t="s">
        <v>72</v>
      </c>
      <c r="E57" s="54"/>
      <c r="F57" s="54"/>
      <c r="G57" s="86"/>
      <c r="H57" s="86"/>
      <c r="I57" s="45"/>
      <c r="J57" s="45"/>
      <c r="K57" s="45"/>
    </row>
    <row r="58" spans="1:11" x14ac:dyDescent="0.2">
      <c r="A58" s="210"/>
      <c r="B58" s="45"/>
      <c r="D58" s="11" t="s">
        <v>62</v>
      </c>
      <c r="E58" s="11" t="s">
        <v>63</v>
      </c>
      <c r="F58" s="11" t="s">
        <v>75</v>
      </c>
      <c r="G58" s="15"/>
      <c r="H58" s="15"/>
      <c r="I58" s="15"/>
      <c r="J58" s="15"/>
      <c r="K58" s="15"/>
    </row>
    <row r="59" spans="1:11" ht="21" customHeight="1" x14ac:dyDescent="0.2">
      <c r="A59" s="210"/>
      <c r="B59" s="6"/>
      <c r="C59" s="12" t="s">
        <v>76</v>
      </c>
      <c r="D59" s="170">
        <f>COUNTIF(D54:D57,"Oui (complété)")</f>
        <v>4</v>
      </c>
      <c r="E59" s="27">
        <f>D59/D62</f>
        <v>1</v>
      </c>
      <c r="F59" s="26">
        <f>D59*3</f>
        <v>12</v>
      </c>
      <c r="G59" s="45"/>
      <c r="H59" s="45"/>
      <c r="I59" s="45"/>
      <c r="J59" s="45"/>
      <c r="K59" s="45"/>
    </row>
    <row r="60" spans="1:11" ht="21" customHeight="1" x14ac:dyDescent="0.2">
      <c r="A60" s="210"/>
      <c r="B60" s="6"/>
      <c r="C60" s="13" t="s">
        <v>77</v>
      </c>
      <c r="D60" s="170">
        <f>COUNTIF(D54:D57,"Peut-être (en cours)")</f>
        <v>0</v>
      </c>
      <c r="E60" s="27">
        <f>D60/D62</f>
        <v>0</v>
      </c>
      <c r="F60" s="26">
        <f>D60*2</f>
        <v>0</v>
      </c>
      <c r="G60" s="45"/>
      <c r="H60" s="45"/>
      <c r="I60" s="45"/>
      <c r="J60" s="45"/>
      <c r="K60" s="45"/>
    </row>
    <row r="61" spans="1:11" ht="21" customHeight="1" x14ac:dyDescent="0.2">
      <c r="A61" s="210"/>
      <c r="B61" s="6"/>
      <c r="C61" s="14" t="s">
        <v>78</v>
      </c>
      <c r="D61" s="170">
        <f>COUNTIF(D54:D57,"Non (n'a pas été pris en compte)")</f>
        <v>0</v>
      </c>
      <c r="E61" s="27">
        <f>D61/D62</f>
        <v>0</v>
      </c>
      <c r="F61" s="26">
        <f>D61*1</f>
        <v>0</v>
      </c>
      <c r="G61" s="45"/>
      <c r="H61" s="45"/>
      <c r="I61" s="45"/>
      <c r="J61" s="45"/>
      <c r="K61" s="45"/>
    </row>
    <row r="62" spans="1:11" ht="21" customHeight="1" x14ac:dyDescent="0.2">
      <c r="A62" s="210"/>
      <c r="B62" s="6"/>
      <c r="C62" s="16" t="s">
        <v>64</v>
      </c>
      <c r="D62" s="15">
        <f>SUM(D59:D61)</f>
        <v>4</v>
      </c>
      <c r="E62" s="15"/>
      <c r="F62" s="15">
        <f>SUM(F59:F61)</f>
        <v>12</v>
      </c>
      <c r="G62" s="15"/>
      <c r="H62" s="15"/>
      <c r="I62" s="15"/>
      <c r="J62" s="15"/>
      <c r="K62" s="15"/>
    </row>
    <row r="63" spans="1:11" ht="40" customHeight="1" x14ac:dyDescent="0.2">
      <c r="A63" s="210"/>
      <c r="B63" s="8">
        <v>5</v>
      </c>
      <c r="C63" s="9" t="s">
        <v>88</v>
      </c>
      <c r="D63" s="48" t="s">
        <v>44</v>
      </c>
      <c r="E63" s="65"/>
      <c r="F63" s="45"/>
      <c r="G63" s="45"/>
      <c r="H63" s="45"/>
      <c r="I63" s="45"/>
      <c r="J63" s="45"/>
      <c r="K63" s="45"/>
    </row>
    <row r="64" spans="1:11" x14ac:dyDescent="0.2">
      <c r="A64" s="210"/>
      <c r="B64" s="45"/>
      <c r="C64" s="45"/>
      <c r="D64" s="45"/>
      <c r="E64" s="45"/>
      <c r="F64" s="45"/>
      <c r="G64" s="45"/>
      <c r="H64" s="45"/>
      <c r="I64" s="45"/>
      <c r="J64" s="45"/>
      <c r="K64" s="45"/>
    </row>
    <row r="65" spans="1:11" ht="35" customHeight="1" x14ac:dyDescent="0.2">
      <c r="A65" s="210"/>
      <c r="B65" s="55">
        <v>5.0999999999999996</v>
      </c>
      <c r="C65" s="56" t="s">
        <v>89</v>
      </c>
      <c r="D65" s="81" t="s">
        <v>72</v>
      </c>
      <c r="E65" s="54"/>
      <c r="F65" s="54"/>
      <c r="G65" s="86"/>
      <c r="H65" s="86"/>
      <c r="I65" s="45"/>
      <c r="J65" s="45"/>
      <c r="K65" s="45"/>
    </row>
    <row r="66" spans="1:11" ht="35" customHeight="1" x14ac:dyDescent="0.2">
      <c r="A66" s="210"/>
      <c r="B66" s="55">
        <v>5.2</v>
      </c>
      <c r="C66" s="56" t="s">
        <v>90</v>
      </c>
      <c r="D66" s="81" t="s">
        <v>72</v>
      </c>
      <c r="E66" s="54"/>
      <c r="F66" s="54"/>
      <c r="G66" s="86"/>
      <c r="H66" s="86"/>
      <c r="I66" s="45"/>
      <c r="J66" s="45"/>
      <c r="K66" s="45"/>
    </row>
    <row r="67" spans="1:11" ht="38" customHeight="1" x14ac:dyDescent="0.2">
      <c r="A67" s="210"/>
      <c r="B67" s="55">
        <v>5.3</v>
      </c>
      <c r="C67" s="56" t="s">
        <v>91</v>
      </c>
      <c r="D67" s="81" t="s">
        <v>72</v>
      </c>
      <c r="E67" s="54"/>
      <c r="F67" s="54"/>
      <c r="G67" s="86"/>
      <c r="H67" s="86"/>
      <c r="I67" s="45"/>
      <c r="J67" s="45"/>
      <c r="K67" s="45"/>
    </row>
    <row r="68" spans="1:11" ht="35" customHeight="1" x14ac:dyDescent="0.2">
      <c r="A68" s="210"/>
      <c r="B68" s="55">
        <v>5.4</v>
      </c>
      <c r="C68" s="56" t="s">
        <v>92</v>
      </c>
      <c r="D68" s="81" t="s">
        <v>72</v>
      </c>
      <c r="E68" s="54"/>
      <c r="F68" s="54"/>
      <c r="G68" s="86"/>
      <c r="H68" s="86"/>
      <c r="I68" s="45"/>
      <c r="J68" s="45"/>
      <c r="K68" s="45"/>
    </row>
    <row r="69" spans="1:11" ht="35" customHeight="1" x14ac:dyDescent="0.2">
      <c r="A69" s="210"/>
      <c r="B69" s="55">
        <v>5.5</v>
      </c>
      <c r="C69" s="56" t="s">
        <v>93</v>
      </c>
      <c r="D69" s="81" t="s">
        <v>72</v>
      </c>
      <c r="E69" s="54"/>
      <c r="F69" s="54"/>
      <c r="G69" s="86"/>
      <c r="H69" s="86"/>
      <c r="I69" s="45"/>
      <c r="J69" s="45"/>
      <c r="K69" s="45"/>
    </row>
    <row r="70" spans="1:11" ht="35" customHeight="1" x14ac:dyDescent="0.2">
      <c r="A70" s="210"/>
      <c r="B70" s="55">
        <v>5.6</v>
      </c>
      <c r="C70" s="56" t="s">
        <v>94</v>
      </c>
      <c r="D70" s="81" t="s">
        <v>72</v>
      </c>
      <c r="E70" s="54"/>
      <c r="F70" s="54"/>
      <c r="G70" s="86"/>
      <c r="H70" s="86"/>
      <c r="I70" s="45"/>
      <c r="J70" s="45"/>
      <c r="K70" s="45"/>
    </row>
    <row r="71" spans="1:11" ht="47" customHeight="1" x14ac:dyDescent="0.2">
      <c r="A71" s="210"/>
      <c r="B71" s="55">
        <v>5.7</v>
      </c>
      <c r="C71" s="56" t="s">
        <v>95</v>
      </c>
      <c r="D71" s="81" t="s">
        <v>72</v>
      </c>
      <c r="E71" s="54"/>
      <c r="F71" s="54"/>
      <c r="G71" s="86"/>
      <c r="H71" s="86"/>
      <c r="I71" s="45"/>
      <c r="J71" s="45"/>
      <c r="K71" s="45"/>
    </row>
    <row r="72" spans="1:11" ht="35" customHeight="1" x14ac:dyDescent="0.2">
      <c r="A72" s="210"/>
      <c r="B72" s="55">
        <v>5.8</v>
      </c>
      <c r="C72" s="56" t="s">
        <v>96</v>
      </c>
      <c r="D72" s="81" t="s">
        <v>72</v>
      </c>
      <c r="E72" s="54"/>
      <c r="F72" s="54"/>
      <c r="G72" s="86"/>
      <c r="H72" s="86"/>
      <c r="I72" s="45"/>
      <c r="J72" s="45"/>
      <c r="K72" s="45"/>
    </row>
    <row r="73" spans="1:11" ht="35" customHeight="1" x14ac:dyDescent="0.2">
      <c r="A73" s="210"/>
      <c r="B73" s="55">
        <v>5.9</v>
      </c>
      <c r="C73" s="56" t="s">
        <v>97</v>
      </c>
      <c r="D73" s="81" t="s">
        <v>98</v>
      </c>
      <c r="E73" s="54"/>
      <c r="F73" s="54"/>
      <c r="G73" s="86"/>
      <c r="H73" s="86"/>
      <c r="I73" s="45"/>
      <c r="J73" s="45"/>
      <c r="K73" s="45"/>
    </row>
    <row r="74" spans="1:11" ht="35" customHeight="1" x14ac:dyDescent="0.2">
      <c r="A74" s="210"/>
      <c r="B74" s="55" t="s">
        <v>99</v>
      </c>
      <c r="C74" s="56" t="s">
        <v>100</v>
      </c>
      <c r="D74" s="81" t="s">
        <v>72</v>
      </c>
      <c r="E74" s="54"/>
      <c r="F74" s="54"/>
      <c r="G74" s="86"/>
      <c r="H74" s="86"/>
      <c r="I74" s="45"/>
      <c r="J74" s="45"/>
      <c r="K74" s="45"/>
    </row>
    <row r="75" spans="1:11" ht="35" customHeight="1" x14ac:dyDescent="0.2">
      <c r="A75" s="210"/>
      <c r="B75" s="55">
        <v>5.1100000000000003</v>
      </c>
      <c r="C75" s="56" t="s">
        <v>101</v>
      </c>
      <c r="D75" s="81" t="s">
        <v>72</v>
      </c>
      <c r="E75" s="54"/>
      <c r="F75" s="54"/>
      <c r="G75" s="86"/>
      <c r="H75" s="86"/>
      <c r="I75" s="45"/>
      <c r="J75" s="45"/>
      <c r="K75" s="45"/>
    </row>
    <row r="76" spans="1:11" ht="66" customHeight="1" x14ac:dyDescent="0.2">
      <c r="A76" s="210"/>
      <c r="B76" s="55">
        <v>5.12</v>
      </c>
      <c r="C76" s="56" t="s">
        <v>102</v>
      </c>
      <c r="D76" s="81" t="s">
        <v>98</v>
      </c>
      <c r="E76" s="54"/>
      <c r="F76" s="54"/>
      <c r="G76" s="86"/>
      <c r="H76" s="86"/>
      <c r="I76" s="45"/>
      <c r="J76" s="45"/>
      <c r="K76" s="45"/>
    </row>
    <row r="77" spans="1:11" ht="50" customHeight="1" x14ac:dyDescent="0.2">
      <c r="A77" s="210"/>
      <c r="B77" s="55">
        <v>5.13</v>
      </c>
      <c r="C77" s="56" t="s">
        <v>103</v>
      </c>
      <c r="D77" s="81" t="s">
        <v>72</v>
      </c>
      <c r="E77" s="54"/>
      <c r="F77" s="54"/>
      <c r="G77" s="86"/>
      <c r="H77" s="86"/>
      <c r="I77" s="45"/>
      <c r="J77" s="45"/>
      <c r="K77" s="45"/>
    </row>
    <row r="78" spans="1:11" ht="50" customHeight="1" x14ac:dyDescent="0.2">
      <c r="A78" s="210"/>
      <c r="B78" s="55">
        <v>5.14</v>
      </c>
      <c r="C78" s="56" t="s">
        <v>104</v>
      </c>
      <c r="D78" s="81" t="s">
        <v>72</v>
      </c>
      <c r="E78" s="54"/>
      <c r="F78" s="54"/>
      <c r="G78" s="86"/>
      <c r="H78" s="86"/>
      <c r="I78" s="45"/>
      <c r="J78" s="45"/>
      <c r="K78" s="45"/>
    </row>
    <row r="79" spans="1:11" ht="50" customHeight="1" x14ac:dyDescent="0.2">
      <c r="A79" s="210"/>
      <c r="B79" s="55">
        <v>5.15</v>
      </c>
      <c r="C79" s="56" t="s">
        <v>449</v>
      </c>
      <c r="D79" s="81" t="s">
        <v>105</v>
      </c>
      <c r="E79" s="54"/>
      <c r="F79" s="54"/>
      <c r="G79" s="86"/>
      <c r="H79" s="86"/>
      <c r="I79" s="45"/>
      <c r="J79" s="45"/>
      <c r="K79" s="45"/>
    </row>
    <row r="80" spans="1:11" x14ac:dyDescent="0.2">
      <c r="A80" s="210"/>
      <c r="B80" s="45"/>
      <c r="C80" s="45"/>
      <c r="D80" s="11" t="s">
        <v>62</v>
      </c>
      <c r="E80" s="11" t="s">
        <v>63</v>
      </c>
      <c r="F80" s="11" t="s">
        <v>75</v>
      </c>
      <c r="G80" s="15"/>
      <c r="H80" s="15"/>
      <c r="I80" s="15"/>
      <c r="J80" s="15"/>
      <c r="K80" s="15"/>
    </row>
    <row r="81" spans="1:11" ht="21" customHeight="1" x14ac:dyDescent="0.2">
      <c r="A81" s="210"/>
      <c r="B81" s="6"/>
      <c r="C81" s="12" t="s">
        <v>76</v>
      </c>
      <c r="D81" s="170">
        <f>COUNTIF(D65:D79,"Oui (complété)")</f>
        <v>12</v>
      </c>
      <c r="E81" s="27">
        <f>D81/D84</f>
        <v>0.8</v>
      </c>
      <c r="F81" s="26">
        <f>D81*3</f>
        <v>36</v>
      </c>
      <c r="G81" s="45"/>
      <c r="H81" s="45"/>
      <c r="I81" s="45"/>
      <c r="J81" s="45"/>
      <c r="K81" s="45"/>
    </row>
    <row r="82" spans="1:11" ht="21" customHeight="1" x14ac:dyDescent="0.2">
      <c r="A82" s="210"/>
      <c r="B82" s="6"/>
      <c r="C82" s="13" t="s">
        <v>77</v>
      </c>
      <c r="D82" s="170">
        <f>COUNTIF(D65:D79,"Peut-être (en cours)")</f>
        <v>2</v>
      </c>
      <c r="E82" s="27">
        <f>D82/D84</f>
        <v>0.13333333333333333</v>
      </c>
      <c r="F82" s="26">
        <f>D82*2</f>
        <v>4</v>
      </c>
      <c r="G82" s="45"/>
      <c r="H82" s="45"/>
      <c r="I82" s="45"/>
      <c r="J82" s="45"/>
      <c r="K82" s="45"/>
    </row>
    <row r="83" spans="1:11" ht="21" customHeight="1" x14ac:dyDescent="0.2">
      <c r="A83" s="210"/>
      <c r="B83" s="6"/>
      <c r="C83" s="14" t="s">
        <v>78</v>
      </c>
      <c r="D83" s="170">
        <f>COUNTIF(D65:D79,"Non (n'a pas été pris en compte)")</f>
        <v>1</v>
      </c>
      <c r="E83" s="27">
        <f>D83/D84</f>
        <v>6.6666666666666666E-2</v>
      </c>
      <c r="F83" s="26">
        <f>D83*1</f>
        <v>1</v>
      </c>
      <c r="G83" s="45"/>
      <c r="H83" s="45"/>
      <c r="I83" s="45"/>
      <c r="J83" s="45"/>
      <c r="K83" s="45"/>
    </row>
    <row r="84" spans="1:11" ht="21" customHeight="1" x14ac:dyDescent="0.2">
      <c r="A84" s="210"/>
      <c r="B84" s="6"/>
      <c r="C84" s="16" t="s">
        <v>64</v>
      </c>
      <c r="D84" s="15">
        <f>SUM(D81:D83)</f>
        <v>15</v>
      </c>
      <c r="E84" s="15"/>
      <c r="F84" s="15">
        <f>SUM(F81:F83)</f>
        <v>41</v>
      </c>
      <c r="G84" s="15"/>
      <c r="H84" s="15"/>
      <c r="I84" s="15"/>
      <c r="J84" s="15"/>
      <c r="K84" s="15"/>
    </row>
    <row r="85" spans="1:11" ht="39" customHeight="1" x14ac:dyDescent="0.2">
      <c r="A85" s="210"/>
      <c r="B85" s="8">
        <v>6</v>
      </c>
      <c r="C85" s="9" t="s">
        <v>106</v>
      </c>
      <c r="D85" s="48" t="s">
        <v>44</v>
      </c>
      <c r="E85" s="65"/>
      <c r="F85" s="45"/>
      <c r="G85" s="45"/>
      <c r="H85" s="45"/>
      <c r="I85" s="45"/>
      <c r="J85" s="45"/>
      <c r="K85" s="45"/>
    </row>
    <row r="86" spans="1:11" x14ac:dyDescent="0.2">
      <c r="A86" s="210"/>
      <c r="B86" s="6"/>
      <c r="C86" s="45"/>
      <c r="D86" s="45"/>
      <c r="E86" s="45"/>
      <c r="F86" s="45"/>
      <c r="G86" s="45"/>
      <c r="H86" s="45"/>
      <c r="I86" s="45"/>
      <c r="J86" s="45"/>
      <c r="K86" s="45"/>
    </row>
    <row r="87" spans="1:11" ht="35" customHeight="1" x14ac:dyDescent="0.2">
      <c r="A87" s="210"/>
      <c r="B87" s="55">
        <v>6.1</v>
      </c>
      <c r="C87" s="56" t="s">
        <v>107</v>
      </c>
      <c r="D87" s="81" t="s">
        <v>72</v>
      </c>
      <c r="E87" s="54"/>
      <c r="F87" s="54"/>
      <c r="G87" s="86"/>
      <c r="H87" s="86"/>
      <c r="I87" s="45"/>
      <c r="J87" s="45"/>
      <c r="K87" s="45"/>
    </row>
    <row r="88" spans="1:11" x14ac:dyDescent="0.2">
      <c r="A88" s="210"/>
      <c r="B88" s="6"/>
      <c r="C88" s="3"/>
      <c r="D88" s="11" t="s">
        <v>62</v>
      </c>
      <c r="E88" s="11" t="s">
        <v>63</v>
      </c>
      <c r="F88" s="11" t="s">
        <v>75</v>
      </c>
      <c r="G88" s="15"/>
      <c r="H88" s="15"/>
      <c r="I88" s="15"/>
      <c r="J88" s="15"/>
      <c r="K88" s="15"/>
    </row>
    <row r="89" spans="1:11" ht="21" customHeight="1" x14ac:dyDescent="0.2">
      <c r="A89" s="210"/>
      <c r="B89" s="6"/>
      <c r="C89" s="12" t="s">
        <v>76</v>
      </c>
      <c r="D89" s="170">
        <f>COUNTIF(D87:D87,"Oui (complété)")</f>
        <v>1</v>
      </c>
      <c r="E89" s="27">
        <f>D89/D92</f>
        <v>1</v>
      </c>
      <c r="F89" s="26">
        <f>D89*3</f>
        <v>3</v>
      </c>
      <c r="G89" s="45"/>
      <c r="H89" s="45"/>
      <c r="I89" s="45"/>
      <c r="J89" s="45"/>
      <c r="K89" s="45"/>
    </row>
    <row r="90" spans="1:11" ht="21" customHeight="1" x14ac:dyDescent="0.2">
      <c r="A90" s="210"/>
      <c r="B90" s="6" t="s">
        <v>108</v>
      </c>
      <c r="C90" s="13" t="s">
        <v>77</v>
      </c>
      <c r="D90" s="170">
        <f>COUNTIF(D87:D87,"Peut-être (en cours)")</f>
        <v>0</v>
      </c>
      <c r="E90" s="27">
        <f>D90/D92</f>
        <v>0</v>
      </c>
      <c r="F90" s="26">
        <f>D90*2</f>
        <v>0</v>
      </c>
      <c r="G90" s="45"/>
      <c r="H90" s="45"/>
      <c r="I90" s="45"/>
      <c r="J90" s="45"/>
      <c r="K90" s="45"/>
    </row>
    <row r="91" spans="1:11" ht="21" customHeight="1" x14ac:dyDescent="0.2">
      <c r="A91" s="210"/>
      <c r="B91" s="6"/>
      <c r="C91" s="14" t="s">
        <v>78</v>
      </c>
      <c r="D91" s="170">
        <f>COUNTIF(D87:D87,"Non (n'a pas été pris en compte)")</f>
        <v>0</v>
      </c>
      <c r="E91" s="27">
        <f>D91/D92</f>
        <v>0</v>
      </c>
      <c r="F91" s="26">
        <f>D91*1</f>
        <v>0</v>
      </c>
      <c r="G91" s="45"/>
      <c r="H91" s="45"/>
      <c r="I91" s="45"/>
      <c r="J91" s="45"/>
      <c r="K91" s="45"/>
    </row>
    <row r="92" spans="1:11" ht="21" customHeight="1" x14ac:dyDescent="0.2">
      <c r="A92" s="210"/>
      <c r="B92" s="6"/>
      <c r="C92" s="16" t="s">
        <v>64</v>
      </c>
      <c r="D92" s="15">
        <f>SUM(D89:D91)</f>
        <v>1</v>
      </c>
      <c r="E92" s="15"/>
      <c r="F92" s="15">
        <f>SUM(F89:F91)</f>
        <v>3</v>
      </c>
      <c r="G92" s="15"/>
      <c r="H92" s="15"/>
      <c r="I92" s="15"/>
      <c r="J92" s="15"/>
      <c r="K92" s="15"/>
    </row>
    <row r="93" spans="1:11" ht="40" customHeight="1" x14ac:dyDescent="0.2">
      <c r="A93" s="210"/>
      <c r="B93" s="8">
        <v>7</v>
      </c>
      <c r="C93" s="9" t="s">
        <v>109</v>
      </c>
      <c r="D93" s="48" t="s">
        <v>44</v>
      </c>
      <c r="E93" s="65"/>
      <c r="F93" s="45"/>
      <c r="G93" s="45"/>
      <c r="H93" s="45"/>
      <c r="I93" s="45"/>
      <c r="J93" s="45"/>
      <c r="K93" s="45"/>
    </row>
    <row r="94" spans="1:11" x14ac:dyDescent="0.2">
      <c r="A94" s="210"/>
      <c r="B94" s="2"/>
      <c r="C94" s="45"/>
      <c r="D94" s="45"/>
      <c r="E94" s="45"/>
      <c r="F94" s="45"/>
      <c r="G94" s="45"/>
      <c r="H94" s="45"/>
      <c r="I94" s="45"/>
      <c r="J94" s="45"/>
      <c r="K94" s="45"/>
    </row>
    <row r="95" spans="1:11" ht="34" x14ac:dyDescent="0.2">
      <c r="A95" s="210"/>
      <c r="B95" s="55">
        <v>7.2</v>
      </c>
      <c r="C95" s="56" t="s">
        <v>110</v>
      </c>
      <c r="D95" s="81" t="s">
        <v>72</v>
      </c>
      <c r="E95" s="54"/>
      <c r="F95" s="54"/>
      <c r="G95" s="172" t="s">
        <v>111</v>
      </c>
      <c r="H95" s="86"/>
      <c r="I95" s="45"/>
      <c r="J95" s="45"/>
      <c r="K95" s="45"/>
    </row>
    <row r="96" spans="1:11" ht="34" x14ac:dyDescent="0.2">
      <c r="A96" s="210"/>
      <c r="B96" s="55">
        <v>7.3</v>
      </c>
      <c r="C96" s="56" t="s">
        <v>112</v>
      </c>
      <c r="D96" s="81" t="s">
        <v>72</v>
      </c>
      <c r="E96" s="54"/>
      <c r="F96" s="54"/>
      <c r="G96" s="86"/>
      <c r="H96" s="86"/>
      <c r="I96" s="45"/>
      <c r="J96" s="45"/>
      <c r="K96" s="45"/>
    </row>
    <row r="97" spans="1:11" ht="51" x14ac:dyDescent="0.2">
      <c r="A97" s="210"/>
      <c r="B97" s="55">
        <v>7.4</v>
      </c>
      <c r="C97" s="56" t="s">
        <v>113</v>
      </c>
      <c r="D97" s="81" t="s">
        <v>72</v>
      </c>
      <c r="E97" s="54"/>
      <c r="F97" s="54"/>
      <c r="G97" s="86"/>
      <c r="H97" s="86"/>
      <c r="I97" s="45"/>
      <c r="J97" s="45"/>
      <c r="K97" s="45"/>
    </row>
    <row r="98" spans="1:11" ht="35" customHeight="1" x14ac:dyDescent="0.2">
      <c r="A98" s="210"/>
      <c r="B98" s="55">
        <v>7.5</v>
      </c>
      <c r="C98" s="56" t="s">
        <v>114</v>
      </c>
      <c r="D98" s="81" t="s">
        <v>72</v>
      </c>
      <c r="E98" s="54"/>
      <c r="F98" s="54"/>
      <c r="G98" s="86"/>
      <c r="H98" s="86"/>
      <c r="I98" s="45"/>
      <c r="J98" s="45"/>
      <c r="K98" s="45"/>
    </row>
    <row r="99" spans="1:11" x14ac:dyDescent="0.2">
      <c r="A99" s="210"/>
      <c r="B99" s="45"/>
      <c r="D99" s="11" t="s">
        <v>62</v>
      </c>
      <c r="E99" s="11" t="s">
        <v>63</v>
      </c>
      <c r="F99" s="11" t="s">
        <v>75</v>
      </c>
      <c r="G99" s="15"/>
      <c r="H99" s="15"/>
      <c r="I99" s="15"/>
      <c r="J99" s="15"/>
      <c r="K99" s="15"/>
    </row>
    <row r="100" spans="1:11" ht="21" customHeight="1" x14ac:dyDescent="0.2">
      <c r="A100" s="210"/>
      <c r="B100" s="6"/>
      <c r="C100" s="12" t="s">
        <v>76</v>
      </c>
      <c r="D100" s="170">
        <f>COUNTIF(D95:D98,"Oui (complété)")</f>
        <v>4</v>
      </c>
      <c r="E100" s="27">
        <f>D100/D103</f>
        <v>1</v>
      </c>
      <c r="F100" s="26">
        <f>D100*3</f>
        <v>12</v>
      </c>
      <c r="G100" s="45"/>
      <c r="H100" s="45"/>
      <c r="I100" s="45"/>
      <c r="J100" s="45"/>
      <c r="K100" s="45"/>
    </row>
    <row r="101" spans="1:11" ht="21" customHeight="1" x14ac:dyDescent="0.2">
      <c r="A101" s="210"/>
      <c r="B101" s="6"/>
      <c r="C101" s="13" t="s">
        <v>77</v>
      </c>
      <c r="D101" s="170">
        <f>COUNTIF(D95:D98,"Peut-être (en cours)")</f>
        <v>0</v>
      </c>
      <c r="E101" s="27">
        <f>D101/D103</f>
        <v>0</v>
      </c>
      <c r="F101" s="26">
        <f>D101*2</f>
        <v>0</v>
      </c>
      <c r="G101" s="45"/>
      <c r="H101" s="45"/>
      <c r="I101" s="45"/>
      <c r="J101" s="45"/>
      <c r="K101" s="45"/>
    </row>
    <row r="102" spans="1:11" ht="21" customHeight="1" x14ac:dyDescent="0.2">
      <c r="A102" s="210"/>
      <c r="B102" s="6"/>
      <c r="C102" s="14" t="s">
        <v>78</v>
      </c>
      <c r="D102" s="170">
        <f>COUNTIF(D95:D98,"Non (n'a pas été pris en compte)")</f>
        <v>0</v>
      </c>
      <c r="E102" s="27">
        <f>D102/D103</f>
        <v>0</v>
      </c>
      <c r="F102" s="26">
        <f>D102*1</f>
        <v>0</v>
      </c>
      <c r="G102" s="45"/>
      <c r="H102" s="45"/>
      <c r="I102" s="45"/>
      <c r="J102" s="45"/>
      <c r="K102" s="45"/>
    </row>
    <row r="103" spans="1:11" ht="21" customHeight="1" x14ac:dyDescent="0.2">
      <c r="A103" s="210"/>
      <c r="B103" s="6"/>
      <c r="C103" s="16" t="s">
        <v>64</v>
      </c>
      <c r="D103" s="15">
        <f>SUM(D100:D102)</f>
        <v>4</v>
      </c>
      <c r="E103" s="15"/>
      <c r="F103" s="15">
        <f>SUM(F100:F102)</f>
        <v>12</v>
      </c>
      <c r="G103" s="15"/>
      <c r="H103" s="15"/>
      <c r="I103" s="15"/>
      <c r="J103" s="15"/>
      <c r="K103" s="15"/>
    </row>
    <row r="104" spans="1:11" ht="35.25" customHeight="1" x14ac:dyDescent="0.2">
      <c r="A104" s="210"/>
      <c r="B104" s="8">
        <v>8</v>
      </c>
      <c r="C104" s="9" t="s">
        <v>115</v>
      </c>
      <c r="D104" s="48" t="s">
        <v>44</v>
      </c>
      <c r="E104" s="65"/>
      <c r="F104" s="45"/>
      <c r="G104" s="45"/>
      <c r="H104" s="45"/>
      <c r="I104" s="45"/>
      <c r="J104" s="45"/>
      <c r="K104" s="45"/>
    </row>
    <row r="105" spans="1:11" x14ac:dyDescent="0.2">
      <c r="A105" s="210"/>
      <c r="B105" s="2"/>
      <c r="E105" s="45"/>
      <c r="F105" s="45"/>
      <c r="G105" s="45"/>
      <c r="H105" s="45"/>
      <c r="I105" s="45"/>
      <c r="J105" s="45"/>
      <c r="K105" s="45"/>
    </row>
    <row r="106" spans="1:11" ht="47" customHeight="1" x14ac:dyDescent="0.2">
      <c r="A106" s="210"/>
      <c r="B106" s="55">
        <v>8.1</v>
      </c>
      <c r="C106" s="56" t="s">
        <v>116</v>
      </c>
      <c r="D106" s="81" t="s">
        <v>72</v>
      </c>
      <c r="E106" s="54"/>
      <c r="F106" s="54"/>
      <c r="G106" s="86"/>
      <c r="H106" s="86"/>
      <c r="I106" s="45"/>
      <c r="J106" s="45"/>
      <c r="K106" s="45"/>
    </row>
    <row r="107" spans="1:11" ht="35" customHeight="1" x14ac:dyDescent="0.2">
      <c r="A107" s="210"/>
      <c r="B107" s="55">
        <v>8.1999999999999993</v>
      </c>
      <c r="C107" s="56" t="s">
        <v>117</v>
      </c>
      <c r="D107" s="81" t="s">
        <v>72</v>
      </c>
      <c r="E107" s="54"/>
      <c r="F107" s="54"/>
      <c r="G107" s="86"/>
      <c r="H107" s="86"/>
      <c r="I107" s="45"/>
      <c r="J107" s="45"/>
      <c r="K107" s="45"/>
    </row>
    <row r="108" spans="1:11" ht="35" customHeight="1" x14ac:dyDescent="0.2">
      <c r="A108" s="210"/>
      <c r="B108" s="55">
        <v>8.3000000000000007</v>
      </c>
      <c r="C108" s="56" t="s">
        <v>118</v>
      </c>
      <c r="D108" s="81" t="s">
        <v>72</v>
      </c>
      <c r="E108" s="54"/>
      <c r="F108" s="54"/>
      <c r="G108" s="86"/>
      <c r="H108" s="86"/>
      <c r="I108" s="45"/>
      <c r="J108" s="45"/>
      <c r="K108" s="45"/>
    </row>
    <row r="109" spans="1:11" ht="35" customHeight="1" x14ac:dyDescent="0.2">
      <c r="A109" s="210"/>
      <c r="B109" s="55">
        <v>8.4</v>
      </c>
      <c r="C109" s="56" t="s">
        <v>119</v>
      </c>
      <c r="D109" s="81" t="s">
        <v>72</v>
      </c>
      <c r="E109" s="54"/>
      <c r="F109" s="54"/>
      <c r="G109" s="86"/>
      <c r="H109" s="86"/>
      <c r="I109" s="45"/>
      <c r="J109" s="45"/>
      <c r="K109" s="45"/>
    </row>
    <row r="110" spans="1:11" x14ac:dyDescent="0.2">
      <c r="A110" s="210"/>
      <c r="B110" s="6"/>
      <c r="C110" s="5"/>
      <c r="D110" s="11" t="s">
        <v>120</v>
      </c>
      <c r="E110" s="11" t="s">
        <v>63</v>
      </c>
      <c r="F110" s="11" t="s">
        <v>121</v>
      </c>
      <c r="G110" s="15"/>
      <c r="H110" s="15"/>
      <c r="I110" s="15"/>
      <c r="J110" s="15"/>
      <c r="K110" s="15"/>
    </row>
    <row r="111" spans="1:11" ht="21" customHeight="1" x14ac:dyDescent="0.2">
      <c r="A111" s="210"/>
      <c r="B111" s="6"/>
      <c r="C111" s="12" t="s">
        <v>76</v>
      </c>
      <c r="D111" s="170">
        <f>COUNTIF(D106:D109,"Oui (complété)")</f>
        <v>4</v>
      </c>
      <c r="E111" s="27">
        <f>D111/D114</f>
        <v>1</v>
      </c>
      <c r="F111" s="26">
        <f>D111*3</f>
        <v>12</v>
      </c>
      <c r="G111" s="45"/>
      <c r="H111" s="45"/>
      <c r="I111" s="45"/>
      <c r="J111" s="45"/>
      <c r="K111" s="45"/>
    </row>
    <row r="112" spans="1:11" ht="21" customHeight="1" x14ac:dyDescent="0.2">
      <c r="A112" s="210"/>
      <c r="B112" s="6"/>
      <c r="C112" s="13" t="s">
        <v>77</v>
      </c>
      <c r="D112" s="170">
        <f>COUNTIF(D106:D109,"Peut-être (en cours)")</f>
        <v>0</v>
      </c>
      <c r="E112" s="27">
        <f>D112/D114</f>
        <v>0</v>
      </c>
      <c r="F112" s="26">
        <f>D112*2</f>
        <v>0</v>
      </c>
      <c r="G112" s="45"/>
      <c r="H112" s="45"/>
      <c r="I112" s="45"/>
      <c r="J112" s="45"/>
      <c r="K112" s="45"/>
    </row>
    <row r="113" spans="1:11" ht="21" customHeight="1" x14ac:dyDescent="0.2">
      <c r="A113" s="210"/>
      <c r="B113" s="6"/>
      <c r="C113" s="14" t="s">
        <v>78</v>
      </c>
      <c r="D113" s="170">
        <f>COUNTIF(D106:D109,"Non (n'a pas été pris en compte)")</f>
        <v>0</v>
      </c>
      <c r="E113" s="27">
        <f>D113/D114</f>
        <v>0</v>
      </c>
      <c r="F113" s="26">
        <f>D113*1</f>
        <v>0</v>
      </c>
      <c r="G113" s="45"/>
      <c r="H113" s="45"/>
      <c r="I113" s="45"/>
      <c r="J113" s="45"/>
      <c r="K113" s="45"/>
    </row>
    <row r="114" spans="1:11" ht="21" customHeight="1" x14ac:dyDescent="0.2">
      <c r="A114" s="210"/>
      <c r="B114" s="6"/>
      <c r="C114" s="16" t="s">
        <v>64</v>
      </c>
      <c r="D114" s="15">
        <f>SUM(D111:D113)</f>
        <v>4</v>
      </c>
      <c r="E114" s="15"/>
      <c r="F114" s="15">
        <f>SUM(F111:F113)</f>
        <v>12</v>
      </c>
      <c r="G114" s="15"/>
      <c r="H114" s="15"/>
      <c r="I114" s="15"/>
      <c r="J114" s="15"/>
      <c r="K114" s="15"/>
    </row>
    <row r="115" spans="1:11" ht="29" customHeight="1" x14ac:dyDescent="0.2">
      <c r="A115" s="210"/>
      <c r="B115" s="8">
        <v>9</v>
      </c>
      <c r="C115" s="9" t="s">
        <v>122</v>
      </c>
      <c r="D115" s="48" t="s">
        <v>44</v>
      </c>
      <c r="E115" s="65"/>
      <c r="F115" s="45"/>
      <c r="G115" s="45"/>
      <c r="H115" s="45"/>
      <c r="I115" s="45"/>
      <c r="J115" s="45"/>
      <c r="K115" s="45"/>
    </row>
    <row r="116" spans="1:11" x14ac:dyDescent="0.2">
      <c r="A116" s="210"/>
      <c r="B116" s="6"/>
      <c r="C116" s="45"/>
      <c r="D116" s="45"/>
      <c r="E116" s="45"/>
      <c r="F116" s="45"/>
      <c r="G116" s="45"/>
      <c r="H116" s="45"/>
      <c r="I116" s="45"/>
      <c r="J116" s="45"/>
      <c r="K116" s="45"/>
    </row>
    <row r="117" spans="1:11" ht="49" customHeight="1" x14ac:dyDescent="0.2">
      <c r="A117" s="210"/>
      <c r="B117" s="55">
        <v>9.1</v>
      </c>
      <c r="C117" s="56" t="s">
        <v>116</v>
      </c>
      <c r="D117" s="81" t="s">
        <v>72</v>
      </c>
      <c r="E117" s="54"/>
      <c r="F117" s="54"/>
      <c r="G117" s="86"/>
      <c r="H117" s="86"/>
      <c r="I117" s="45"/>
      <c r="J117" s="45"/>
      <c r="K117" s="45"/>
    </row>
    <row r="118" spans="1:11" ht="35" customHeight="1" x14ac:dyDescent="0.2">
      <c r="A118" s="210"/>
      <c r="B118" s="55">
        <v>9.1999999999999993</v>
      </c>
      <c r="C118" s="56" t="s">
        <v>117</v>
      </c>
      <c r="D118" s="81" t="s">
        <v>72</v>
      </c>
      <c r="E118" s="54"/>
      <c r="F118" s="54"/>
      <c r="G118" s="86"/>
      <c r="H118" s="86"/>
      <c r="I118" s="45"/>
      <c r="J118" s="45"/>
      <c r="K118" s="45"/>
    </row>
    <row r="119" spans="1:11" ht="35" customHeight="1" x14ac:dyDescent="0.2">
      <c r="A119" s="210"/>
      <c r="B119" s="55">
        <v>9.3000000000000007</v>
      </c>
      <c r="C119" s="56" t="s">
        <v>118</v>
      </c>
      <c r="D119" s="81" t="s">
        <v>72</v>
      </c>
      <c r="E119" s="54"/>
      <c r="F119" s="54"/>
      <c r="G119" s="86"/>
      <c r="H119" s="86"/>
      <c r="I119" s="45"/>
      <c r="J119" s="45"/>
      <c r="K119" s="45"/>
    </row>
    <row r="120" spans="1:11" ht="35" customHeight="1" x14ac:dyDescent="0.2">
      <c r="A120" s="210"/>
      <c r="B120" s="55">
        <v>9.4</v>
      </c>
      <c r="C120" s="56" t="s">
        <v>119</v>
      </c>
      <c r="D120" s="81" t="s">
        <v>72</v>
      </c>
      <c r="E120" s="54"/>
      <c r="F120" s="54"/>
      <c r="G120" s="86"/>
      <c r="H120" s="86"/>
      <c r="I120" s="45"/>
      <c r="J120" s="45"/>
      <c r="K120" s="45"/>
    </row>
    <row r="121" spans="1:11" x14ac:dyDescent="0.2">
      <c r="A121" s="210"/>
      <c r="B121" s="45"/>
      <c r="D121" s="11" t="s">
        <v>62</v>
      </c>
      <c r="E121" s="11" t="s">
        <v>63</v>
      </c>
      <c r="F121" s="11" t="s">
        <v>75</v>
      </c>
      <c r="G121" s="15"/>
      <c r="H121" s="15"/>
      <c r="I121" s="15"/>
      <c r="J121" s="15"/>
      <c r="K121" s="15"/>
    </row>
    <row r="122" spans="1:11" ht="21" customHeight="1" x14ac:dyDescent="0.2">
      <c r="A122" s="210"/>
      <c r="B122" s="6"/>
      <c r="C122" s="12" t="s">
        <v>76</v>
      </c>
      <c r="D122" s="170">
        <f>COUNTIF(D117:D120,"Oui (complété)")</f>
        <v>4</v>
      </c>
      <c r="E122" s="27">
        <f>D122/D125</f>
        <v>1</v>
      </c>
      <c r="F122" s="26">
        <f>D122*3</f>
        <v>12</v>
      </c>
      <c r="G122" s="45"/>
      <c r="H122" s="45"/>
      <c r="I122" s="45"/>
      <c r="J122" s="45"/>
      <c r="K122" s="45"/>
    </row>
    <row r="123" spans="1:11" ht="21" customHeight="1" x14ac:dyDescent="0.2">
      <c r="A123" s="210"/>
      <c r="B123" s="6"/>
      <c r="C123" s="13" t="s">
        <v>77</v>
      </c>
      <c r="D123" s="170">
        <f>COUNTIF(D117:D120,"Peut-être (en cours)")</f>
        <v>0</v>
      </c>
      <c r="E123" s="27">
        <f>D123/D125</f>
        <v>0</v>
      </c>
      <c r="F123" s="26">
        <f>D123*2</f>
        <v>0</v>
      </c>
      <c r="G123" s="45"/>
      <c r="H123" s="45"/>
      <c r="I123" s="45"/>
      <c r="J123" s="45"/>
      <c r="K123" s="45"/>
    </row>
    <row r="124" spans="1:11" ht="21" customHeight="1" x14ac:dyDescent="0.2">
      <c r="A124" s="210"/>
      <c r="B124" s="6"/>
      <c r="C124" s="14" t="s">
        <v>78</v>
      </c>
      <c r="D124" s="170">
        <f>COUNTIF(D117:D120,"Non (n'a pas été pris en compte)")</f>
        <v>0</v>
      </c>
      <c r="E124" s="27">
        <f>D124/D125</f>
        <v>0</v>
      </c>
      <c r="F124" s="26">
        <f>D124*1</f>
        <v>0</v>
      </c>
      <c r="G124" s="45"/>
      <c r="H124" s="45"/>
      <c r="I124" s="45"/>
      <c r="J124" s="45"/>
      <c r="K124" s="45"/>
    </row>
    <row r="125" spans="1:11" ht="21" customHeight="1" x14ac:dyDescent="0.2">
      <c r="A125" s="210"/>
      <c r="B125" s="6"/>
      <c r="C125" s="16" t="s">
        <v>64</v>
      </c>
      <c r="D125" s="15">
        <f>SUM(D122:D124)</f>
        <v>4</v>
      </c>
      <c r="E125" s="15"/>
      <c r="F125" s="15">
        <f>SUM(F122:F124)</f>
        <v>12</v>
      </c>
      <c r="G125" s="15"/>
      <c r="H125" s="15"/>
      <c r="I125" s="15"/>
      <c r="J125" s="15"/>
      <c r="K125" s="15"/>
    </row>
    <row r="126" spans="1:11" ht="32.25" customHeight="1" x14ac:dyDescent="0.2">
      <c r="A126" s="210"/>
      <c r="B126" s="8">
        <v>10</v>
      </c>
      <c r="C126" s="9" t="s">
        <v>123</v>
      </c>
      <c r="D126" s="48" t="s">
        <v>44</v>
      </c>
      <c r="E126" s="65"/>
      <c r="F126" s="45"/>
      <c r="G126" s="45"/>
      <c r="H126" s="45"/>
      <c r="I126" s="45"/>
      <c r="J126" s="45"/>
      <c r="K126" s="45"/>
    </row>
    <row r="127" spans="1:11" x14ac:dyDescent="0.2">
      <c r="A127" s="210"/>
      <c r="B127" s="6"/>
      <c r="D127" s="45"/>
      <c r="E127" s="45"/>
      <c r="F127" s="45"/>
      <c r="G127" s="45"/>
      <c r="H127" s="45"/>
      <c r="I127" s="45"/>
      <c r="J127" s="45"/>
      <c r="K127" s="45"/>
    </row>
    <row r="128" spans="1:11" ht="37" customHeight="1" x14ac:dyDescent="0.2">
      <c r="A128" s="210"/>
      <c r="B128" s="45"/>
      <c r="C128" s="10" t="s">
        <v>124</v>
      </c>
      <c r="D128" s="45"/>
      <c r="E128" s="45"/>
      <c r="F128" s="45"/>
      <c r="G128" s="45"/>
      <c r="H128" s="45"/>
      <c r="I128" s="45"/>
      <c r="J128" s="45"/>
      <c r="K128" s="45"/>
    </row>
    <row r="129" spans="1:11" x14ac:dyDescent="0.2">
      <c r="A129" s="210"/>
      <c r="B129" s="6"/>
      <c r="D129" s="45"/>
      <c r="E129" s="45"/>
      <c r="F129" s="45"/>
      <c r="G129" s="45"/>
      <c r="H129" s="45"/>
      <c r="I129" s="45"/>
      <c r="J129" s="45"/>
      <c r="K129" s="45"/>
    </row>
    <row r="130" spans="1:11" ht="35" customHeight="1" x14ac:dyDescent="0.2">
      <c r="A130" s="210"/>
      <c r="B130" s="55">
        <v>10.1</v>
      </c>
      <c r="C130" s="56" t="s">
        <v>125</v>
      </c>
      <c r="D130" s="81" t="s">
        <v>72</v>
      </c>
      <c r="E130" s="54"/>
      <c r="F130" s="54"/>
      <c r="G130" s="86"/>
      <c r="H130" s="86"/>
      <c r="I130" s="45"/>
      <c r="J130" s="45"/>
      <c r="K130" s="45"/>
    </row>
    <row r="131" spans="1:11" ht="35" customHeight="1" x14ac:dyDescent="0.2">
      <c r="A131" s="210"/>
      <c r="B131" s="55">
        <v>10.199999999999999</v>
      </c>
      <c r="C131" s="56" t="s">
        <v>126</v>
      </c>
      <c r="D131" s="81" t="s">
        <v>72</v>
      </c>
      <c r="E131" s="54"/>
      <c r="F131" s="54"/>
      <c r="G131" s="86"/>
      <c r="H131" s="86"/>
      <c r="I131" s="45"/>
      <c r="J131" s="45"/>
      <c r="K131" s="45"/>
    </row>
    <row r="132" spans="1:11" ht="35" customHeight="1" x14ac:dyDescent="0.2">
      <c r="A132" s="210"/>
      <c r="B132" s="55">
        <v>10.3</v>
      </c>
      <c r="C132" s="56" t="s">
        <v>127</v>
      </c>
      <c r="D132" s="81" t="s">
        <v>72</v>
      </c>
      <c r="E132" s="54"/>
      <c r="F132" s="54"/>
      <c r="G132" s="86"/>
      <c r="H132" s="86"/>
      <c r="I132" s="45"/>
      <c r="J132" s="45"/>
      <c r="K132" s="45"/>
    </row>
    <row r="133" spans="1:11" ht="35" customHeight="1" x14ac:dyDescent="0.2">
      <c r="A133" s="210"/>
      <c r="B133" s="55">
        <v>10.4</v>
      </c>
      <c r="C133" s="56" t="s">
        <v>450</v>
      </c>
      <c r="D133" s="81" t="s">
        <v>105</v>
      </c>
      <c r="E133" s="54"/>
      <c r="F133" s="54"/>
      <c r="G133" s="86"/>
      <c r="H133" s="86"/>
      <c r="I133" s="45"/>
      <c r="J133" s="45"/>
      <c r="K133" s="45"/>
    </row>
    <row r="134" spans="1:11" x14ac:dyDescent="0.2">
      <c r="A134" s="210"/>
      <c r="B134" s="45"/>
      <c r="D134" s="11" t="s">
        <v>62</v>
      </c>
      <c r="E134" s="11" t="s">
        <v>63</v>
      </c>
      <c r="F134" s="11" t="s">
        <v>75</v>
      </c>
      <c r="G134" s="15"/>
      <c r="H134" s="15"/>
      <c r="I134" s="15"/>
      <c r="J134" s="15"/>
      <c r="K134" s="15"/>
    </row>
    <row r="135" spans="1:11" ht="21" customHeight="1" x14ac:dyDescent="0.2">
      <c r="A135" s="210"/>
      <c r="B135" s="6"/>
      <c r="C135" s="12" t="s">
        <v>76</v>
      </c>
      <c r="D135" s="170">
        <f>COUNTIF(D130:D133,"Oui (complété)")</f>
        <v>3</v>
      </c>
      <c r="E135" s="27">
        <f>D135/D138</f>
        <v>0.75</v>
      </c>
      <c r="F135" s="26">
        <f>D135*3</f>
        <v>9</v>
      </c>
      <c r="G135" s="45"/>
      <c r="H135" s="45"/>
      <c r="I135" s="45"/>
      <c r="J135" s="45"/>
      <c r="K135" s="45"/>
    </row>
    <row r="136" spans="1:11" ht="21" customHeight="1" x14ac:dyDescent="0.2">
      <c r="A136" s="210"/>
      <c r="B136" s="6"/>
      <c r="C136" s="13" t="s">
        <v>77</v>
      </c>
      <c r="D136" s="170">
        <f>COUNTIF(D130:D133,"Peut-être (en cours)")</f>
        <v>0</v>
      </c>
      <c r="E136" s="27">
        <f>D136/D138</f>
        <v>0</v>
      </c>
      <c r="F136" s="26">
        <f>D136*2</f>
        <v>0</v>
      </c>
      <c r="G136" s="45"/>
      <c r="H136" s="45"/>
      <c r="I136" s="45"/>
      <c r="J136" s="45"/>
      <c r="K136" s="45"/>
    </row>
    <row r="137" spans="1:11" ht="21" customHeight="1" x14ac:dyDescent="0.2">
      <c r="A137" s="210"/>
      <c r="B137" s="6"/>
      <c r="C137" s="14" t="s">
        <v>78</v>
      </c>
      <c r="D137" s="170">
        <f>COUNTIF(D130:D133,"Non (n'a pas été pris en compte)")</f>
        <v>1</v>
      </c>
      <c r="E137" s="27">
        <f>D137/D138</f>
        <v>0.25</v>
      </c>
      <c r="F137" s="26">
        <f>D137*1</f>
        <v>1</v>
      </c>
      <c r="G137" s="45"/>
      <c r="H137" s="45"/>
      <c r="I137" s="45"/>
      <c r="J137" s="45"/>
      <c r="K137" s="45"/>
    </row>
    <row r="138" spans="1:11" ht="21" customHeight="1" x14ac:dyDescent="0.2">
      <c r="A138" s="210"/>
      <c r="B138" s="6"/>
      <c r="C138" s="16" t="s">
        <v>64</v>
      </c>
      <c r="D138" s="15">
        <f>SUM(D135:D137)</f>
        <v>4</v>
      </c>
      <c r="E138" s="15"/>
      <c r="F138" s="15">
        <f>SUM(F135:F137)</f>
        <v>10</v>
      </c>
      <c r="G138" s="15"/>
      <c r="H138" s="15"/>
      <c r="I138" s="15"/>
      <c r="J138" s="15"/>
      <c r="K138" s="15"/>
    </row>
    <row r="139" spans="1:11" ht="22" customHeight="1" x14ac:dyDescent="0.2">
      <c r="A139" s="210"/>
      <c r="B139" s="45"/>
      <c r="C139" s="66"/>
      <c r="D139" s="45"/>
      <c r="E139" s="45"/>
      <c r="F139" s="45"/>
      <c r="G139" s="45"/>
      <c r="H139" s="45"/>
      <c r="I139" s="45"/>
      <c r="J139" s="45"/>
      <c r="K139" s="45"/>
    </row>
    <row r="140" spans="1:11" ht="32.25" customHeight="1" x14ac:dyDescent="0.2">
      <c r="A140" s="210"/>
      <c r="B140" s="8">
        <v>11</v>
      </c>
      <c r="C140" s="9" t="s">
        <v>128</v>
      </c>
      <c r="D140" s="48" t="s">
        <v>44</v>
      </c>
      <c r="E140" s="65"/>
      <c r="F140" s="45"/>
      <c r="G140" s="45"/>
      <c r="H140" s="45"/>
      <c r="I140" s="45"/>
      <c r="J140" s="45"/>
      <c r="K140" s="45"/>
    </row>
    <row r="141" spans="1:11" x14ac:dyDescent="0.2">
      <c r="A141" s="210"/>
      <c r="B141" s="6"/>
      <c r="D141" s="45"/>
      <c r="E141" s="45"/>
      <c r="F141" s="45"/>
      <c r="G141" s="45"/>
      <c r="H141" s="45"/>
      <c r="I141" s="45"/>
      <c r="J141" s="45"/>
      <c r="K141" s="45"/>
    </row>
    <row r="142" spans="1:11" ht="35" customHeight="1" x14ac:dyDescent="0.2">
      <c r="A142" s="210"/>
      <c r="B142" s="55">
        <v>11.1</v>
      </c>
      <c r="C142" s="56" t="s">
        <v>129</v>
      </c>
      <c r="D142" s="81" t="s">
        <v>72</v>
      </c>
      <c r="E142" s="54"/>
      <c r="F142" s="54"/>
      <c r="G142" s="86"/>
      <c r="H142" s="86"/>
      <c r="I142" s="45"/>
      <c r="J142" s="45"/>
      <c r="K142" s="45"/>
    </row>
    <row r="143" spans="1:11" ht="51" customHeight="1" x14ac:dyDescent="0.2">
      <c r="A143" s="210"/>
      <c r="B143" s="55">
        <v>11.2</v>
      </c>
      <c r="C143" s="56" t="s">
        <v>451</v>
      </c>
      <c r="D143" s="81" t="s">
        <v>72</v>
      </c>
      <c r="E143" s="54"/>
      <c r="F143" s="54"/>
      <c r="G143" s="86"/>
      <c r="H143" s="86"/>
      <c r="I143" s="45"/>
      <c r="J143" s="45"/>
      <c r="K143" s="45"/>
    </row>
    <row r="144" spans="1:11" ht="35" customHeight="1" x14ac:dyDescent="0.2">
      <c r="A144" s="210"/>
      <c r="B144" s="55">
        <v>11.3</v>
      </c>
      <c r="C144" s="56" t="s">
        <v>452</v>
      </c>
      <c r="D144" s="81" t="s">
        <v>72</v>
      </c>
      <c r="E144" s="54"/>
      <c r="F144" s="54"/>
      <c r="G144" s="86"/>
      <c r="H144" s="86"/>
      <c r="I144" s="45"/>
      <c r="J144" s="45"/>
      <c r="K144" s="45"/>
    </row>
    <row r="145" spans="1:11" x14ac:dyDescent="0.2">
      <c r="A145" s="210"/>
      <c r="B145" s="45"/>
      <c r="D145" s="11" t="s">
        <v>62</v>
      </c>
      <c r="E145" s="11" t="s">
        <v>63</v>
      </c>
      <c r="F145" s="11" t="s">
        <v>75</v>
      </c>
      <c r="G145" s="15"/>
      <c r="H145" s="15"/>
      <c r="I145" s="15"/>
      <c r="J145" s="15"/>
      <c r="K145" s="15"/>
    </row>
    <row r="146" spans="1:11" ht="21" customHeight="1" x14ac:dyDescent="0.2">
      <c r="A146" s="210"/>
      <c r="B146" s="6"/>
      <c r="C146" s="12" t="s">
        <v>76</v>
      </c>
      <c r="D146" s="170">
        <f>COUNTIF(D141:D144,"Oui (complété)")</f>
        <v>3</v>
      </c>
      <c r="E146" s="27">
        <f>D146/D149</f>
        <v>1</v>
      </c>
      <c r="F146" s="26">
        <f>D146*3</f>
        <v>9</v>
      </c>
      <c r="G146" s="45"/>
      <c r="H146" s="45"/>
      <c r="I146" s="45"/>
      <c r="J146" s="45"/>
      <c r="K146" s="45"/>
    </row>
    <row r="147" spans="1:11" ht="21" customHeight="1" x14ac:dyDescent="0.2">
      <c r="A147" s="210"/>
      <c r="B147" s="6"/>
      <c r="C147" s="13" t="s">
        <v>77</v>
      </c>
      <c r="D147" s="170">
        <f>COUNTIF(D141:D144,"Peut-être (en cours)")</f>
        <v>0</v>
      </c>
      <c r="E147" s="27">
        <f>D147/D149</f>
        <v>0</v>
      </c>
      <c r="F147" s="26">
        <f>D147*2</f>
        <v>0</v>
      </c>
      <c r="G147" s="45"/>
      <c r="H147" s="45"/>
      <c r="I147" s="45"/>
      <c r="J147" s="45"/>
      <c r="K147" s="45"/>
    </row>
    <row r="148" spans="1:11" ht="21" customHeight="1" x14ac:dyDescent="0.2">
      <c r="A148" s="210"/>
      <c r="B148" s="6"/>
      <c r="C148" s="14" t="s">
        <v>78</v>
      </c>
      <c r="D148" s="170">
        <f>COUNTIF(D141:D144,"Non (n'a pas été pris en compte)")</f>
        <v>0</v>
      </c>
      <c r="E148" s="27">
        <f>D148/D149</f>
        <v>0</v>
      </c>
      <c r="F148" s="26">
        <f>D148*1</f>
        <v>0</v>
      </c>
      <c r="G148" s="45"/>
      <c r="H148" s="45"/>
      <c r="I148" s="45"/>
      <c r="J148" s="45"/>
      <c r="K148" s="45"/>
    </row>
    <row r="149" spans="1:11" ht="21" customHeight="1" x14ac:dyDescent="0.2">
      <c r="A149" s="210"/>
      <c r="B149" s="6"/>
      <c r="C149" s="16" t="s">
        <v>64</v>
      </c>
      <c r="D149" s="15">
        <f>SUM(D146:D148)</f>
        <v>3</v>
      </c>
      <c r="E149" s="15"/>
      <c r="F149" s="15">
        <f>SUM(F146:F148)</f>
        <v>9</v>
      </c>
      <c r="G149" s="15"/>
      <c r="H149" s="15"/>
      <c r="I149" s="15"/>
      <c r="J149" s="15"/>
      <c r="K149" s="15"/>
    </row>
    <row r="150" spans="1:11" ht="21" customHeight="1" x14ac:dyDescent="0.2">
      <c r="A150" s="210"/>
      <c r="B150" s="6"/>
      <c r="C150" s="66"/>
      <c r="D150" s="45"/>
      <c r="E150" s="45"/>
      <c r="F150" s="45"/>
      <c r="G150" s="45"/>
      <c r="H150" s="45"/>
      <c r="I150" s="45"/>
      <c r="J150" s="45"/>
      <c r="K150" s="45"/>
    </row>
    <row r="151" spans="1:11" ht="32.25" customHeight="1" x14ac:dyDescent="0.2">
      <c r="A151" s="210"/>
      <c r="B151" s="8">
        <v>12</v>
      </c>
      <c r="C151" s="9" t="s">
        <v>130</v>
      </c>
      <c r="D151" s="48" t="s">
        <v>44</v>
      </c>
      <c r="E151" s="65"/>
      <c r="F151" s="45"/>
      <c r="G151" s="45"/>
      <c r="H151" s="45"/>
      <c r="I151" s="45"/>
      <c r="J151" s="45"/>
      <c r="K151" s="45"/>
    </row>
    <row r="152" spans="1:11" x14ac:dyDescent="0.2">
      <c r="A152" s="210"/>
      <c r="B152" s="6"/>
      <c r="D152" s="45"/>
      <c r="E152" s="45"/>
      <c r="F152" s="45"/>
      <c r="G152" s="45"/>
      <c r="H152" s="45"/>
      <c r="I152" s="45"/>
      <c r="J152" s="45"/>
      <c r="K152" s="45"/>
    </row>
    <row r="153" spans="1:11" ht="35" customHeight="1" x14ac:dyDescent="0.2">
      <c r="A153" s="210"/>
      <c r="B153" s="55">
        <v>12.1</v>
      </c>
      <c r="C153" s="56" t="s">
        <v>453</v>
      </c>
      <c r="D153" s="81" t="s">
        <v>72</v>
      </c>
      <c r="E153" s="54"/>
      <c r="F153" s="54"/>
      <c r="G153" s="86"/>
      <c r="H153" s="86"/>
      <c r="I153" s="45"/>
      <c r="J153" s="45"/>
      <c r="K153" s="45"/>
    </row>
    <row r="154" spans="1:11" ht="35" customHeight="1" x14ac:dyDescent="0.2">
      <c r="A154" s="210"/>
      <c r="B154" s="55">
        <v>12.2</v>
      </c>
      <c r="C154" s="56" t="s">
        <v>454</v>
      </c>
      <c r="D154" s="81" t="s">
        <v>72</v>
      </c>
      <c r="E154" s="54"/>
      <c r="F154" s="54"/>
      <c r="G154" s="86"/>
      <c r="H154" s="86"/>
      <c r="I154" s="45"/>
      <c r="J154" s="45"/>
      <c r="K154" s="45"/>
    </row>
    <row r="155" spans="1:11" x14ac:dyDescent="0.2">
      <c r="A155" s="210"/>
      <c r="B155" s="45"/>
      <c r="D155" s="11" t="s">
        <v>62</v>
      </c>
      <c r="E155" s="11" t="s">
        <v>63</v>
      </c>
      <c r="F155" s="11" t="s">
        <v>75</v>
      </c>
      <c r="G155" s="15"/>
      <c r="H155" s="15"/>
      <c r="I155" s="15"/>
      <c r="J155" s="15"/>
      <c r="K155" s="15"/>
    </row>
    <row r="156" spans="1:11" ht="21" customHeight="1" x14ac:dyDescent="0.2">
      <c r="A156" s="210"/>
      <c r="B156" s="6"/>
      <c r="C156" s="12" t="s">
        <v>76</v>
      </c>
      <c r="D156" s="170">
        <f>COUNTIF(D153:D154,"Oui (complété)")</f>
        <v>2</v>
      </c>
      <c r="E156" s="27">
        <f>D156/D159</f>
        <v>1</v>
      </c>
      <c r="F156" s="26">
        <f>D156*3</f>
        <v>6</v>
      </c>
      <c r="G156" s="45"/>
      <c r="H156" s="45"/>
      <c r="I156" s="45"/>
      <c r="J156" s="45"/>
      <c r="K156" s="45"/>
    </row>
    <row r="157" spans="1:11" ht="21" customHeight="1" x14ac:dyDescent="0.2">
      <c r="A157" s="210"/>
      <c r="B157" s="6"/>
      <c r="C157" s="13" t="s">
        <v>77</v>
      </c>
      <c r="D157" s="170">
        <f>COUNTIF(D153:D154,"Peut-être (en cours)")</f>
        <v>0</v>
      </c>
      <c r="E157" s="27">
        <f>D157/D159</f>
        <v>0</v>
      </c>
      <c r="F157" s="26">
        <f>D157*2</f>
        <v>0</v>
      </c>
      <c r="G157" s="45"/>
      <c r="H157" s="45"/>
      <c r="I157" s="45"/>
      <c r="J157" s="45"/>
      <c r="K157" s="45"/>
    </row>
    <row r="158" spans="1:11" ht="21" customHeight="1" x14ac:dyDescent="0.2">
      <c r="A158" s="210"/>
      <c r="B158" s="6"/>
      <c r="C158" s="14" t="s">
        <v>78</v>
      </c>
      <c r="D158" s="170">
        <f>COUNTIF(D153:D154,"Non (n'a pas été pris en compte)")</f>
        <v>0</v>
      </c>
      <c r="E158" s="27">
        <f>D158/D159</f>
        <v>0</v>
      </c>
      <c r="F158" s="26">
        <f>D158*1</f>
        <v>0</v>
      </c>
      <c r="G158" s="45"/>
      <c r="H158" s="45"/>
      <c r="I158" s="45"/>
      <c r="J158" s="45"/>
      <c r="K158" s="45"/>
    </row>
    <row r="159" spans="1:11" ht="21" customHeight="1" x14ac:dyDescent="0.2">
      <c r="A159" s="210"/>
      <c r="B159" s="6"/>
      <c r="C159" s="16" t="s">
        <v>64</v>
      </c>
      <c r="D159" s="15">
        <f>SUM(D156:D158)</f>
        <v>2</v>
      </c>
      <c r="E159" s="15"/>
      <c r="F159" s="15">
        <f>SUM(F156:F158)</f>
        <v>6</v>
      </c>
      <c r="G159" s="15"/>
      <c r="H159" s="15"/>
      <c r="I159" s="15"/>
      <c r="J159" s="15"/>
      <c r="K159" s="15"/>
    </row>
    <row r="160" spans="1:11" ht="21" customHeight="1" x14ac:dyDescent="0.2">
      <c r="A160" s="210"/>
      <c r="B160" s="6"/>
      <c r="C160" s="66"/>
      <c r="D160" s="45"/>
      <c r="E160" s="45"/>
      <c r="F160" s="45"/>
      <c r="G160" s="45"/>
      <c r="H160" s="45"/>
      <c r="I160" s="45"/>
      <c r="J160" s="45"/>
      <c r="K160" s="45"/>
    </row>
    <row r="161" spans="1:11" ht="32.25" customHeight="1" x14ac:dyDescent="0.2">
      <c r="A161" s="210"/>
      <c r="B161" s="8">
        <v>13</v>
      </c>
      <c r="C161" s="9" t="s">
        <v>131</v>
      </c>
      <c r="D161" s="48" t="s">
        <v>44</v>
      </c>
      <c r="E161" s="65"/>
      <c r="F161" s="45"/>
      <c r="G161" s="45"/>
      <c r="H161" s="45"/>
      <c r="I161" s="45"/>
      <c r="J161" s="45"/>
      <c r="K161" s="45"/>
    </row>
    <row r="162" spans="1:11" x14ac:dyDescent="0.2">
      <c r="A162" s="210"/>
      <c r="B162" s="6"/>
      <c r="D162" s="45"/>
      <c r="E162" s="45"/>
      <c r="F162" s="45"/>
      <c r="G162" s="45"/>
      <c r="H162" s="45"/>
      <c r="I162" s="45"/>
      <c r="J162" s="45"/>
      <c r="K162" s="45"/>
    </row>
    <row r="163" spans="1:11" ht="35" customHeight="1" x14ac:dyDescent="0.2">
      <c r="A163" s="210"/>
      <c r="B163" s="55">
        <v>13.1</v>
      </c>
      <c r="C163" s="56" t="s">
        <v>455</v>
      </c>
      <c r="D163" s="81" t="s">
        <v>72</v>
      </c>
      <c r="E163" s="54"/>
      <c r="F163" s="54"/>
      <c r="G163" s="86"/>
      <c r="H163" s="86"/>
      <c r="I163" s="45"/>
      <c r="J163" s="45"/>
      <c r="K163" s="45"/>
    </row>
    <row r="164" spans="1:11" ht="35" customHeight="1" x14ac:dyDescent="0.2">
      <c r="A164" s="210"/>
      <c r="B164" s="55">
        <v>13.2</v>
      </c>
      <c r="C164" s="56" t="s">
        <v>456</v>
      </c>
      <c r="D164" s="81" t="s">
        <v>72</v>
      </c>
      <c r="E164" s="54"/>
      <c r="F164" s="54"/>
      <c r="G164" s="86"/>
      <c r="H164" s="86"/>
      <c r="I164" s="45"/>
      <c r="J164" s="45"/>
      <c r="K164" s="45"/>
    </row>
    <row r="165" spans="1:11" x14ac:dyDescent="0.2">
      <c r="A165" s="210"/>
      <c r="B165" s="45"/>
      <c r="D165" s="11" t="s">
        <v>62</v>
      </c>
      <c r="E165" s="11" t="s">
        <v>63</v>
      </c>
      <c r="F165" s="11" t="s">
        <v>75</v>
      </c>
      <c r="G165" s="15"/>
      <c r="H165" s="15"/>
      <c r="I165" s="15"/>
      <c r="J165" s="15"/>
      <c r="K165" s="15"/>
    </row>
    <row r="166" spans="1:11" ht="21" customHeight="1" x14ac:dyDescent="0.2">
      <c r="A166" s="210"/>
      <c r="B166" s="6"/>
      <c r="C166" s="12" t="s">
        <v>76</v>
      </c>
      <c r="D166" s="170">
        <f>COUNTIF(D163:D164,"Oui (complété)")</f>
        <v>2</v>
      </c>
      <c r="E166" s="27">
        <f>D166/D169</f>
        <v>1</v>
      </c>
      <c r="F166" s="26">
        <f>D166*3</f>
        <v>6</v>
      </c>
      <c r="G166" s="45"/>
      <c r="H166" s="45"/>
      <c r="I166" s="45"/>
      <c r="J166" s="45"/>
      <c r="K166" s="45"/>
    </row>
    <row r="167" spans="1:11" ht="21" customHeight="1" x14ac:dyDescent="0.2">
      <c r="A167" s="210"/>
      <c r="B167" s="6"/>
      <c r="C167" s="13" t="s">
        <v>77</v>
      </c>
      <c r="D167" s="170">
        <f>COUNTIF(D163:D164,"Peut-être (en cours)")</f>
        <v>0</v>
      </c>
      <c r="E167" s="27">
        <f>D167/D169</f>
        <v>0</v>
      </c>
      <c r="F167" s="26">
        <f>D167*2</f>
        <v>0</v>
      </c>
      <c r="G167" s="45"/>
      <c r="H167" s="45"/>
      <c r="I167" s="45"/>
      <c r="J167" s="45"/>
      <c r="K167" s="45"/>
    </row>
    <row r="168" spans="1:11" ht="21" customHeight="1" x14ac:dyDescent="0.2">
      <c r="A168" s="210"/>
      <c r="B168" s="6"/>
      <c r="C168" s="14" t="s">
        <v>78</v>
      </c>
      <c r="D168" s="170">
        <f>COUNTIF(D163:D164,"Non (n'a pas été pris en compte)")</f>
        <v>0</v>
      </c>
      <c r="E168" s="27">
        <f>D168/D169</f>
        <v>0</v>
      </c>
      <c r="F168" s="26">
        <f>D168*1</f>
        <v>0</v>
      </c>
      <c r="G168" s="45"/>
      <c r="H168" s="45"/>
      <c r="I168" s="45"/>
      <c r="J168" s="45"/>
      <c r="K168" s="45"/>
    </row>
    <row r="169" spans="1:11" ht="21" customHeight="1" x14ac:dyDescent="0.2">
      <c r="A169" s="210"/>
      <c r="B169" s="6"/>
      <c r="C169" s="16" t="s">
        <v>64</v>
      </c>
      <c r="D169" s="15">
        <f>SUM(D166:D168)</f>
        <v>2</v>
      </c>
      <c r="E169" s="15"/>
      <c r="F169" s="15">
        <f>SUM(F166:F168)</f>
        <v>6</v>
      </c>
      <c r="G169" s="15"/>
      <c r="H169" s="15"/>
      <c r="I169" s="15"/>
      <c r="J169" s="15"/>
      <c r="K169" s="15"/>
    </row>
    <row r="170" spans="1:11" ht="21" customHeight="1" x14ac:dyDescent="0.2">
      <c r="A170" s="210"/>
      <c r="B170" s="6"/>
      <c r="C170" s="66"/>
      <c r="D170" s="45"/>
      <c r="E170" s="45"/>
      <c r="F170" s="45"/>
      <c r="G170" s="45"/>
      <c r="H170" s="45"/>
      <c r="I170" s="45"/>
      <c r="J170" s="45"/>
      <c r="K170" s="45"/>
    </row>
    <row r="171" spans="1:11" ht="32.25" customHeight="1" x14ac:dyDescent="0.2">
      <c r="A171" s="210"/>
      <c r="B171" s="8">
        <v>14</v>
      </c>
      <c r="C171" s="9" t="s">
        <v>133</v>
      </c>
      <c r="D171" s="48" t="s">
        <v>44</v>
      </c>
      <c r="E171" s="65"/>
      <c r="F171" s="45"/>
      <c r="G171" s="45"/>
      <c r="H171" s="45"/>
      <c r="I171" s="45"/>
      <c r="J171" s="45"/>
      <c r="K171" s="45"/>
    </row>
    <row r="172" spans="1:11" x14ac:dyDescent="0.2">
      <c r="A172" s="210"/>
      <c r="B172" s="6"/>
      <c r="D172" s="45"/>
      <c r="E172" s="45"/>
      <c r="F172" s="45"/>
      <c r="G172" s="45"/>
      <c r="H172" s="45"/>
      <c r="I172" s="45"/>
      <c r="J172" s="45"/>
      <c r="K172" s="45"/>
    </row>
    <row r="173" spans="1:11" ht="35" customHeight="1" x14ac:dyDescent="0.2">
      <c r="A173" s="210"/>
      <c r="B173" s="55">
        <v>14.1</v>
      </c>
      <c r="C173" s="56" t="s">
        <v>134</v>
      </c>
      <c r="D173" s="81" t="s">
        <v>72</v>
      </c>
      <c r="E173" s="54"/>
      <c r="F173" s="54"/>
      <c r="G173" s="86"/>
      <c r="H173" s="86"/>
      <c r="I173" s="45"/>
      <c r="J173" s="45"/>
      <c r="K173" s="45"/>
    </row>
    <row r="174" spans="1:11" ht="35" customHeight="1" x14ac:dyDescent="0.2">
      <c r="A174" s="210"/>
      <c r="B174" s="55">
        <v>14.2</v>
      </c>
      <c r="C174" s="56" t="s">
        <v>457</v>
      </c>
      <c r="D174" s="81" t="s">
        <v>72</v>
      </c>
      <c r="E174" s="54"/>
      <c r="F174" s="54"/>
      <c r="G174" s="86"/>
      <c r="H174" s="86"/>
      <c r="I174" s="45"/>
      <c r="J174" s="45"/>
      <c r="K174" s="45"/>
    </row>
    <row r="175" spans="1:11" x14ac:dyDescent="0.2">
      <c r="A175" s="210"/>
      <c r="B175" s="45"/>
      <c r="D175" s="11" t="s">
        <v>62</v>
      </c>
      <c r="E175" s="11" t="s">
        <v>63</v>
      </c>
      <c r="F175" s="11" t="s">
        <v>75</v>
      </c>
      <c r="G175" s="15"/>
      <c r="H175" s="15"/>
      <c r="I175" s="15"/>
      <c r="J175" s="15"/>
      <c r="K175" s="15"/>
    </row>
    <row r="176" spans="1:11" ht="21" customHeight="1" x14ac:dyDescent="0.2">
      <c r="A176" s="210"/>
      <c r="B176" s="6"/>
      <c r="C176" s="12" t="s">
        <v>76</v>
      </c>
      <c r="D176" s="170">
        <f>COUNTIF(D173:D174,"Oui (complété)")</f>
        <v>2</v>
      </c>
      <c r="E176" s="27">
        <f>D176/D179</f>
        <v>1</v>
      </c>
      <c r="F176" s="26">
        <f>D176*3</f>
        <v>6</v>
      </c>
      <c r="G176" s="45"/>
      <c r="H176" s="45"/>
      <c r="I176" s="45"/>
      <c r="J176" s="45"/>
      <c r="K176" s="45"/>
    </row>
    <row r="177" spans="1:11" ht="21" customHeight="1" x14ac:dyDescent="0.2">
      <c r="A177" s="210"/>
      <c r="B177" s="6"/>
      <c r="C177" s="13" t="s">
        <v>77</v>
      </c>
      <c r="D177" s="170">
        <f>COUNTIF(D173:D174,"Peut-être (en cours)")</f>
        <v>0</v>
      </c>
      <c r="E177" s="27">
        <f>D177/D179</f>
        <v>0</v>
      </c>
      <c r="F177" s="26">
        <f>D177*2</f>
        <v>0</v>
      </c>
      <c r="G177" s="45"/>
      <c r="H177" s="45"/>
      <c r="I177" s="45"/>
      <c r="J177" s="45"/>
      <c r="K177" s="45"/>
    </row>
    <row r="178" spans="1:11" ht="21" customHeight="1" x14ac:dyDescent="0.2">
      <c r="A178" s="210"/>
      <c r="B178" s="6"/>
      <c r="C178" s="14" t="s">
        <v>78</v>
      </c>
      <c r="D178" s="170">
        <f>COUNTIF(D173:D174,"Non (n'a pas été pris en compte)")</f>
        <v>0</v>
      </c>
      <c r="E178" s="27">
        <f>D178/D179</f>
        <v>0</v>
      </c>
      <c r="F178" s="26">
        <f>D178*1</f>
        <v>0</v>
      </c>
      <c r="G178" s="45"/>
      <c r="H178" s="45"/>
      <c r="I178" s="45"/>
      <c r="J178" s="45"/>
      <c r="K178" s="45"/>
    </row>
    <row r="179" spans="1:11" ht="21" customHeight="1" x14ac:dyDescent="0.2">
      <c r="A179" s="210"/>
      <c r="B179" s="6"/>
      <c r="C179" s="16" t="s">
        <v>64</v>
      </c>
      <c r="D179" s="15">
        <f>SUM(D176:D178)</f>
        <v>2</v>
      </c>
      <c r="E179" s="15"/>
      <c r="F179" s="15">
        <f>SUM(F176:F178)</f>
        <v>6</v>
      </c>
      <c r="G179" s="15"/>
      <c r="H179" s="15"/>
      <c r="I179" s="15"/>
      <c r="J179" s="15"/>
      <c r="K179" s="15"/>
    </row>
    <row r="180" spans="1:11" ht="21" customHeight="1" x14ac:dyDescent="0.2">
      <c r="A180" s="210"/>
      <c r="B180" s="6"/>
      <c r="C180" s="66"/>
      <c r="D180" s="45"/>
      <c r="E180" s="45"/>
      <c r="F180" s="45"/>
      <c r="G180" s="45"/>
      <c r="H180" s="45"/>
      <c r="I180" s="45"/>
      <c r="J180" s="45"/>
      <c r="K180" s="45"/>
    </row>
    <row r="181" spans="1:11" ht="32.25" customHeight="1" x14ac:dyDescent="0.2">
      <c r="A181" s="210"/>
      <c r="B181" s="8">
        <v>15</v>
      </c>
      <c r="C181" s="10" t="s">
        <v>135</v>
      </c>
      <c r="D181" s="48" t="s">
        <v>44</v>
      </c>
      <c r="E181" s="65"/>
      <c r="F181" s="45"/>
      <c r="G181" s="45"/>
      <c r="H181" s="45"/>
      <c r="I181" s="45"/>
      <c r="J181" s="45"/>
      <c r="K181" s="45"/>
    </row>
    <row r="182" spans="1:11" x14ac:dyDescent="0.2">
      <c r="A182" s="210"/>
      <c r="B182" s="6"/>
      <c r="D182" s="45"/>
      <c r="E182" s="45"/>
      <c r="F182" s="45"/>
      <c r="G182" s="45"/>
      <c r="H182" s="45"/>
      <c r="I182" s="45"/>
      <c r="J182" s="45"/>
      <c r="K182" s="45"/>
    </row>
    <row r="183" spans="1:11" ht="35" customHeight="1" x14ac:dyDescent="0.2">
      <c r="A183" s="210"/>
      <c r="B183" s="55">
        <v>15.1</v>
      </c>
      <c r="C183" s="56" t="s">
        <v>458</v>
      </c>
      <c r="D183" s="81" t="s">
        <v>72</v>
      </c>
      <c r="E183" s="54"/>
      <c r="F183" s="54"/>
      <c r="G183" s="86"/>
      <c r="H183" s="86"/>
      <c r="I183" s="45"/>
      <c r="J183" s="45"/>
      <c r="K183" s="45"/>
    </row>
    <row r="184" spans="1:11" ht="35" customHeight="1" x14ac:dyDescent="0.2">
      <c r="A184" s="210"/>
      <c r="B184" s="55">
        <v>15.2</v>
      </c>
      <c r="C184" s="56" t="s">
        <v>459</v>
      </c>
      <c r="D184" s="81" t="s">
        <v>72</v>
      </c>
      <c r="E184" s="54"/>
      <c r="F184" s="54"/>
      <c r="G184" s="86"/>
      <c r="H184" s="86"/>
      <c r="I184" s="45"/>
      <c r="J184" s="45"/>
      <c r="K184" s="45"/>
    </row>
    <row r="185" spans="1:11" x14ac:dyDescent="0.2">
      <c r="A185" s="210"/>
      <c r="B185" s="45"/>
      <c r="D185" s="11" t="s">
        <v>62</v>
      </c>
      <c r="E185" s="11" t="s">
        <v>63</v>
      </c>
      <c r="F185" s="11" t="s">
        <v>75</v>
      </c>
      <c r="G185" s="15"/>
      <c r="H185" s="15"/>
      <c r="I185" s="15"/>
      <c r="J185" s="15"/>
      <c r="K185" s="15"/>
    </row>
    <row r="186" spans="1:11" ht="21" customHeight="1" x14ac:dyDescent="0.2">
      <c r="A186" s="210"/>
      <c r="B186" s="6"/>
      <c r="C186" s="12" t="s">
        <v>76</v>
      </c>
      <c r="D186" s="170">
        <f>COUNTIF(D183:D184,"Oui (complété)")</f>
        <v>2</v>
      </c>
      <c r="E186" s="27">
        <f>D186/D189</f>
        <v>1</v>
      </c>
      <c r="F186" s="26">
        <f>D186*3</f>
        <v>6</v>
      </c>
      <c r="G186" s="45"/>
      <c r="H186" s="45"/>
      <c r="I186" s="45"/>
      <c r="J186" s="45"/>
      <c r="K186" s="45"/>
    </row>
    <row r="187" spans="1:11" ht="21" customHeight="1" x14ac:dyDescent="0.2">
      <c r="A187" s="210"/>
      <c r="B187" s="6"/>
      <c r="C187" s="13" t="s">
        <v>77</v>
      </c>
      <c r="D187" s="170">
        <f>COUNTIF(D183:D184,"Peut-être (en cours)")</f>
        <v>0</v>
      </c>
      <c r="E187" s="27">
        <f>D187/D189</f>
        <v>0</v>
      </c>
      <c r="F187" s="26">
        <f>D187*2</f>
        <v>0</v>
      </c>
      <c r="G187" s="45"/>
      <c r="H187" s="45"/>
      <c r="I187" s="45"/>
      <c r="J187" s="45"/>
      <c r="K187" s="45"/>
    </row>
    <row r="188" spans="1:11" ht="21" customHeight="1" x14ac:dyDescent="0.2">
      <c r="A188" s="210"/>
      <c r="B188" s="6"/>
      <c r="C188" s="14" t="s">
        <v>78</v>
      </c>
      <c r="D188" s="170">
        <f>COUNTIF(D183:D184,"Non (n'a pas été pris en compte)")</f>
        <v>0</v>
      </c>
      <c r="E188" s="27">
        <f>D188/D189</f>
        <v>0</v>
      </c>
      <c r="F188" s="26">
        <f>D188*1</f>
        <v>0</v>
      </c>
      <c r="G188" s="45"/>
      <c r="H188" s="45"/>
      <c r="I188" s="45"/>
      <c r="J188" s="45"/>
      <c r="K188" s="45"/>
    </row>
    <row r="189" spans="1:11" ht="21" customHeight="1" x14ac:dyDescent="0.2">
      <c r="A189" s="210"/>
      <c r="B189" s="6"/>
      <c r="C189" s="16" t="s">
        <v>64</v>
      </c>
      <c r="D189" s="15">
        <f>SUM(D186:D188)</f>
        <v>2</v>
      </c>
      <c r="E189" s="15"/>
      <c r="F189" s="15">
        <f>SUM(F186:F188)</f>
        <v>6</v>
      </c>
      <c r="G189" s="15"/>
      <c r="H189" s="15"/>
      <c r="I189" s="15"/>
      <c r="J189" s="15"/>
      <c r="K189" s="15"/>
    </row>
    <row r="190" spans="1:11" ht="21" customHeight="1" x14ac:dyDescent="0.2">
      <c r="A190" s="210"/>
      <c r="B190" s="6"/>
      <c r="C190" s="66"/>
      <c r="D190" s="45"/>
      <c r="E190" s="45"/>
      <c r="F190" s="45"/>
      <c r="G190" s="45"/>
      <c r="H190" s="45"/>
      <c r="I190" s="45"/>
      <c r="J190" s="45"/>
      <c r="K190" s="45"/>
    </row>
    <row r="191" spans="1:11" ht="32.25" customHeight="1" x14ac:dyDescent="0.2">
      <c r="A191" s="210"/>
      <c r="B191" s="8">
        <v>16</v>
      </c>
      <c r="C191" s="10" t="s">
        <v>136</v>
      </c>
      <c r="D191" s="48" t="s">
        <v>44</v>
      </c>
      <c r="E191" s="65"/>
      <c r="F191" s="45"/>
      <c r="G191" s="45"/>
      <c r="H191" s="45"/>
      <c r="I191" s="45"/>
      <c r="J191" s="45"/>
      <c r="K191" s="45"/>
    </row>
    <row r="192" spans="1:11" x14ac:dyDescent="0.2">
      <c r="A192" s="210"/>
      <c r="B192" s="6"/>
      <c r="D192" s="45"/>
      <c r="E192" s="45"/>
      <c r="F192" s="45"/>
      <c r="G192" s="45"/>
      <c r="H192" s="45"/>
      <c r="I192" s="45"/>
      <c r="J192" s="45"/>
      <c r="K192" s="45"/>
    </row>
    <row r="193" spans="1:11" ht="35" customHeight="1" x14ac:dyDescent="0.2">
      <c r="A193" s="210"/>
      <c r="B193" s="55">
        <v>16.100000000000001</v>
      </c>
      <c r="C193" s="56" t="s">
        <v>137</v>
      </c>
      <c r="D193" s="81" t="s">
        <v>72</v>
      </c>
      <c r="E193" s="54"/>
      <c r="F193" s="54"/>
      <c r="G193" s="86"/>
      <c r="H193" s="86"/>
      <c r="I193" s="45"/>
      <c r="J193" s="45"/>
      <c r="K193" s="45"/>
    </row>
    <row r="194" spans="1:11" ht="35" customHeight="1" x14ac:dyDescent="0.2">
      <c r="A194" s="210"/>
      <c r="B194" s="55">
        <v>16.2</v>
      </c>
      <c r="C194" s="56" t="s">
        <v>138</v>
      </c>
      <c r="D194" s="81" t="s">
        <v>72</v>
      </c>
      <c r="E194" s="54"/>
      <c r="F194" s="54"/>
      <c r="G194" s="86"/>
      <c r="H194" s="86"/>
      <c r="I194" s="45"/>
      <c r="J194" s="45"/>
      <c r="K194" s="45"/>
    </row>
    <row r="195" spans="1:11" ht="35" customHeight="1" x14ac:dyDescent="0.2">
      <c r="A195" s="210"/>
      <c r="B195" s="55">
        <v>16.3</v>
      </c>
      <c r="C195" s="56" t="s">
        <v>139</v>
      </c>
      <c r="D195" s="81" t="s">
        <v>72</v>
      </c>
      <c r="E195" s="54"/>
      <c r="F195" s="54"/>
      <c r="G195" s="86"/>
      <c r="H195" s="86"/>
      <c r="I195" s="45"/>
      <c r="J195" s="45"/>
      <c r="K195" s="45"/>
    </row>
    <row r="196" spans="1:11" ht="35" customHeight="1" x14ac:dyDescent="0.2">
      <c r="A196" s="210"/>
      <c r="B196" s="55">
        <v>16.399999999999999</v>
      </c>
      <c r="C196" s="56" t="s">
        <v>140</v>
      </c>
      <c r="D196" s="81" t="s">
        <v>72</v>
      </c>
      <c r="E196" s="54"/>
      <c r="F196" s="54"/>
      <c r="G196" s="86"/>
      <c r="H196" s="86"/>
      <c r="I196" s="45"/>
      <c r="J196" s="45"/>
      <c r="K196" s="45"/>
    </row>
    <row r="197" spans="1:11" ht="35" customHeight="1" x14ac:dyDescent="0.2">
      <c r="A197" s="210"/>
      <c r="B197" s="55">
        <v>16.5</v>
      </c>
      <c r="C197" s="56" t="s">
        <v>141</v>
      </c>
      <c r="D197" s="81" t="s">
        <v>72</v>
      </c>
      <c r="E197" s="54"/>
      <c r="F197" s="54"/>
      <c r="G197" s="86"/>
      <c r="H197" s="86"/>
      <c r="I197" s="45"/>
      <c r="J197" s="45"/>
      <c r="K197" s="45"/>
    </row>
    <row r="198" spans="1:11" ht="35" customHeight="1" x14ac:dyDescent="0.2">
      <c r="A198" s="210"/>
      <c r="B198" s="55">
        <v>16.600000000000001</v>
      </c>
      <c r="C198" s="56" t="s">
        <v>142</v>
      </c>
      <c r="D198" s="81" t="s">
        <v>72</v>
      </c>
      <c r="E198" s="54"/>
      <c r="F198" s="54"/>
      <c r="G198" s="86"/>
      <c r="H198" s="86"/>
      <c r="I198" s="45"/>
      <c r="J198" s="45"/>
      <c r="K198" s="45"/>
    </row>
    <row r="199" spans="1:11" ht="35" customHeight="1" x14ac:dyDescent="0.2">
      <c r="A199" s="210"/>
      <c r="B199" s="55">
        <v>16.7</v>
      </c>
      <c r="C199" s="56" t="s">
        <v>143</v>
      </c>
      <c r="D199" s="81" t="s">
        <v>72</v>
      </c>
      <c r="E199" s="54"/>
      <c r="F199" s="54"/>
      <c r="G199" s="86"/>
      <c r="H199" s="86"/>
      <c r="I199" s="45"/>
      <c r="J199" s="45"/>
      <c r="K199" s="45"/>
    </row>
    <row r="200" spans="1:11" x14ac:dyDescent="0.2">
      <c r="A200" s="210"/>
      <c r="B200" s="45"/>
      <c r="D200" s="11" t="s">
        <v>62</v>
      </c>
      <c r="E200" s="11" t="s">
        <v>63</v>
      </c>
      <c r="F200" s="11" t="s">
        <v>75</v>
      </c>
      <c r="G200" s="15"/>
      <c r="H200" s="15"/>
      <c r="I200" s="15"/>
      <c r="J200" s="15"/>
      <c r="K200" s="15"/>
    </row>
    <row r="201" spans="1:11" ht="21" customHeight="1" x14ac:dyDescent="0.2">
      <c r="A201" s="210"/>
      <c r="B201" s="6"/>
      <c r="C201" s="12" t="s">
        <v>76</v>
      </c>
      <c r="D201" s="170">
        <f>COUNTIF(D193:D199,"Oui (complété)")</f>
        <v>7</v>
      </c>
      <c r="E201" s="27">
        <f>D201/D204</f>
        <v>1</v>
      </c>
      <c r="F201" s="26">
        <f>D201*3</f>
        <v>21</v>
      </c>
      <c r="G201" s="45"/>
      <c r="H201" s="45"/>
      <c r="I201" s="45"/>
      <c r="J201" s="45"/>
      <c r="K201" s="45"/>
    </row>
    <row r="202" spans="1:11" ht="21" customHeight="1" x14ac:dyDescent="0.2">
      <c r="A202" s="210"/>
      <c r="B202" s="6"/>
      <c r="C202" s="13" t="s">
        <v>77</v>
      </c>
      <c r="D202" s="170">
        <f>COUNTIF(D193:D199,"Peut-être (en cours)")</f>
        <v>0</v>
      </c>
      <c r="E202" s="27">
        <f>D202/D204</f>
        <v>0</v>
      </c>
      <c r="F202" s="26">
        <f>D202*2</f>
        <v>0</v>
      </c>
      <c r="G202" s="45"/>
      <c r="H202" s="45"/>
      <c r="I202" s="45"/>
      <c r="J202" s="45"/>
      <c r="K202" s="45"/>
    </row>
    <row r="203" spans="1:11" ht="21" customHeight="1" x14ac:dyDescent="0.2">
      <c r="A203" s="210"/>
      <c r="B203" s="6"/>
      <c r="C203" s="14" t="s">
        <v>78</v>
      </c>
      <c r="D203" s="170">
        <f>COUNTIF(D193:D199,"Non (n'a pas été pris en compte)")</f>
        <v>0</v>
      </c>
      <c r="E203" s="27">
        <f>D203/D204</f>
        <v>0</v>
      </c>
      <c r="F203" s="26">
        <f>D203*1</f>
        <v>0</v>
      </c>
      <c r="G203" s="45"/>
      <c r="H203" s="45"/>
      <c r="I203" s="45"/>
      <c r="J203" s="45"/>
      <c r="K203" s="45"/>
    </row>
    <row r="204" spans="1:11" ht="21" customHeight="1" x14ac:dyDescent="0.2">
      <c r="A204" s="210"/>
      <c r="B204" s="6"/>
      <c r="C204" s="16" t="s">
        <v>64</v>
      </c>
      <c r="D204" s="15">
        <f>SUM(D201:D203)</f>
        <v>7</v>
      </c>
      <c r="E204" s="15"/>
      <c r="F204" s="15">
        <f>SUM(F201:F203)</f>
        <v>21</v>
      </c>
      <c r="G204" s="15"/>
      <c r="H204" s="15"/>
      <c r="I204" s="15"/>
      <c r="J204" s="15"/>
      <c r="K204" s="15"/>
    </row>
    <row r="205" spans="1:11" ht="21" customHeight="1" x14ac:dyDescent="0.2">
      <c r="A205" s="210"/>
      <c r="B205" s="6"/>
      <c r="C205" s="66"/>
      <c r="D205" s="45"/>
      <c r="E205" s="45"/>
      <c r="F205" s="45"/>
      <c r="G205" s="45"/>
      <c r="H205" s="45"/>
      <c r="I205" s="45"/>
      <c r="J205" s="45"/>
      <c r="K205" s="45"/>
    </row>
    <row r="206" spans="1:11" x14ac:dyDescent="0.2">
      <c r="A206" s="210"/>
      <c r="B206" s="6"/>
      <c r="C206" s="11" t="s">
        <v>144</v>
      </c>
      <c r="D206" s="11" t="s">
        <v>62</v>
      </c>
      <c r="E206" s="11" t="s">
        <v>63</v>
      </c>
      <c r="F206" s="11" t="s">
        <v>75</v>
      </c>
      <c r="G206" s="15"/>
      <c r="H206" s="15"/>
      <c r="I206" s="15"/>
      <c r="J206" s="15"/>
      <c r="K206" s="15"/>
    </row>
    <row r="207" spans="1:11" ht="21" customHeight="1" x14ac:dyDescent="0.2">
      <c r="A207" s="210"/>
      <c r="B207" s="6"/>
      <c r="C207" s="12" t="s">
        <v>76</v>
      </c>
      <c r="D207" s="17">
        <f>D135+D122+D111+D100+D89+D81+D59+D48+D37+D146+D156+D166+D176+D186+D201</f>
        <v>57</v>
      </c>
      <c r="E207" s="23">
        <f>D207/D210</f>
        <v>0.93442622950819676</v>
      </c>
      <c r="F207" s="17">
        <f>F135+F122+F111+F100+F89+F81+F59+F48+F37</f>
        <v>117</v>
      </c>
      <c r="G207" s="45"/>
      <c r="H207" s="45"/>
      <c r="I207" s="45"/>
      <c r="J207" s="45"/>
      <c r="K207" s="45"/>
    </row>
    <row r="208" spans="1:11" ht="21" customHeight="1" x14ac:dyDescent="0.2">
      <c r="A208" s="210"/>
      <c r="B208" s="6"/>
      <c r="C208" s="13" t="s">
        <v>77</v>
      </c>
      <c r="D208" s="22">
        <f>D136+D123+D112+D101+D90+D82+D60+D49+D38+D187+D177+D167+D157+D147+D202</f>
        <v>2</v>
      </c>
      <c r="E208" s="24">
        <f>D208/D210</f>
        <v>3.2786885245901641E-2</v>
      </c>
      <c r="F208" s="22">
        <f>F136+F123+F112+F101+F90+F82+F60+F49+F38</f>
        <v>4</v>
      </c>
      <c r="G208" s="45"/>
      <c r="H208" s="45"/>
      <c r="I208" s="45"/>
      <c r="J208" s="45"/>
      <c r="K208" s="45"/>
    </row>
    <row r="209" spans="1:11" ht="21" customHeight="1" x14ac:dyDescent="0.2">
      <c r="A209" s="210"/>
      <c r="B209" s="6"/>
      <c r="C209" s="14" t="s">
        <v>78</v>
      </c>
      <c r="D209" s="18">
        <f>D137+D124+D113+D102+D91+D83+D61+D50+D39+D188+D178+D168+D158+D148+D203</f>
        <v>2</v>
      </c>
      <c r="E209" s="25">
        <f>D209/D210</f>
        <v>3.2786885245901641E-2</v>
      </c>
      <c r="F209" s="18">
        <f>D209*1</f>
        <v>2</v>
      </c>
      <c r="G209" s="45"/>
      <c r="H209" s="45"/>
      <c r="I209" s="45"/>
      <c r="J209" s="45"/>
      <c r="K209" s="45"/>
    </row>
    <row r="210" spans="1:11" ht="21" customHeight="1" x14ac:dyDescent="0.2">
      <c r="A210" s="210"/>
      <c r="B210" s="6"/>
      <c r="C210" s="16" t="s">
        <v>64</v>
      </c>
      <c r="D210" s="15">
        <f>SUM(D207:D209)</f>
        <v>61</v>
      </c>
      <c r="E210" s="16"/>
      <c r="F210" s="15">
        <f>SUM(F207:F209)</f>
        <v>123</v>
      </c>
      <c r="G210" s="15"/>
      <c r="H210" s="15"/>
      <c r="I210" s="15"/>
      <c r="J210" s="15"/>
      <c r="K210" s="15"/>
    </row>
    <row r="211" spans="1:11" ht="22" customHeight="1" x14ac:dyDescent="0.2">
      <c r="A211" s="45"/>
      <c r="B211" s="45"/>
      <c r="C211" s="66"/>
      <c r="D211" s="45"/>
      <c r="E211" s="45"/>
      <c r="F211" s="45"/>
      <c r="G211" s="45"/>
      <c r="H211" s="45"/>
      <c r="I211" s="45"/>
      <c r="J211" s="45"/>
      <c r="K211" s="45"/>
    </row>
    <row r="212" spans="1:11" ht="40" customHeight="1" x14ac:dyDescent="0.2">
      <c r="A212" s="203" t="s">
        <v>145</v>
      </c>
      <c r="B212" s="207" t="s">
        <v>146</v>
      </c>
      <c r="C212" s="207"/>
      <c r="D212" s="207"/>
      <c r="E212" s="207"/>
      <c r="F212" s="207"/>
      <c r="G212" s="176" t="s">
        <v>45</v>
      </c>
      <c r="H212" s="176" t="s">
        <v>46</v>
      </c>
      <c r="I212" s="193" t="s">
        <v>38</v>
      </c>
      <c r="J212" s="193"/>
      <c r="K212" s="176" t="s">
        <v>19</v>
      </c>
    </row>
    <row r="213" spans="1:11" ht="41" customHeight="1" x14ac:dyDescent="0.2">
      <c r="A213" s="203"/>
      <c r="B213" s="8">
        <v>11</v>
      </c>
      <c r="C213" s="9" t="s">
        <v>147</v>
      </c>
      <c r="D213" s="48"/>
      <c r="E213" s="65"/>
      <c r="F213" s="45"/>
      <c r="G213" s="45"/>
      <c r="H213" s="45"/>
      <c r="I213" s="194" t="s">
        <v>32</v>
      </c>
      <c r="J213" s="194"/>
      <c r="K213" s="177" t="s">
        <v>21</v>
      </c>
    </row>
    <row r="214" spans="1:11" s="21" customFormat="1" ht="17.25" customHeight="1" x14ac:dyDescent="0.2">
      <c r="A214" s="203"/>
      <c r="B214" s="19"/>
      <c r="C214" s="70"/>
      <c r="D214" s="71"/>
      <c r="E214" s="65"/>
      <c r="F214" s="45"/>
      <c r="G214" s="45"/>
      <c r="H214" s="45"/>
      <c r="I214" s="195" t="s">
        <v>33</v>
      </c>
      <c r="J214" s="195"/>
      <c r="K214" s="178" t="s">
        <v>23</v>
      </c>
    </row>
    <row r="215" spans="1:11" ht="32.25" customHeight="1" x14ac:dyDescent="0.2">
      <c r="A215" s="203"/>
      <c r="B215" s="8">
        <v>11</v>
      </c>
      <c r="C215" s="9" t="s">
        <v>148</v>
      </c>
      <c r="D215" s="48" t="s">
        <v>44</v>
      </c>
      <c r="E215" s="65"/>
      <c r="F215" s="45"/>
      <c r="G215" s="45"/>
      <c r="H215" s="45"/>
      <c r="I215" s="196" t="s">
        <v>34</v>
      </c>
      <c r="J215" s="196"/>
      <c r="K215" s="179" t="s">
        <v>25</v>
      </c>
    </row>
    <row r="216" spans="1:11" s="3" customFormat="1" ht="17" x14ac:dyDescent="0.2">
      <c r="A216" s="203"/>
      <c r="B216" s="1"/>
      <c r="C216" s="49"/>
      <c r="D216" s="49"/>
      <c r="E216" s="49"/>
      <c r="F216" s="49"/>
      <c r="G216" s="49"/>
      <c r="H216" s="49"/>
      <c r="I216" s="198" t="s">
        <v>35</v>
      </c>
      <c r="J216" s="198"/>
      <c r="K216" s="167" t="s">
        <v>27</v>
      </c>
    </row>
    <row r="217" spans="1:11" s="3" customFormat="1" ht="35" customHeight="1" x14ac:dyDescent="0.2">
      <c r="A217" s="203"/>
      <c r="B217" s="59">
        <v>11.1</v>
      </c>
      <c r="C217" s="60" t="s">
        <v>149</v>
      </c>
      <c r="D217" s="81" t="s">
        <v>72</v>
      </c>
      <c r="E217" s="61"/>
      <c r="F217" s="61"/>
      <c r="G217" s="87"/>
      <c r="H217" s="87"/>
      <c r="I217" s="197" t="s">
        <v>36</v>
      </c>
      <c r="J217" s="197"/>
      <c r="K217" s="30" t="s">
        <v>29</v>
      </c>
    </row>
    <row r="218" spans="1:11" s="3" customFormat="1" ht="35" customHeight="1" x14ac:dyDescent="0.2">
      <c r="A218" s="203"/>
      <c r="B218" s="59">
        <v>11.2</v>
      </c>
      <c r="C218" s="60" t="s">
        <v>150</v>
      </c>
      <c r="D218" s="81" t="s">
        <v>72</v>
      </c>
      <c r="E218" s="61"/>
      <c r="F218" s="61"/>
      <c r="G218" s="87"/>
      <c r="H218" s="87"/>
    </row>
    <row r="219" spans="1:11" s="3" customFormat="1" ht="35" customHeight="1" x14ac:dyDescent="0.2">
      <c r="A219" s="203"/>
      <c r="B219" s="59">
        <v>11.3</v>
      </c>
      <c r="C219" s="60" t="s">
        <v>151</v>
      </c>
      <c r="D219" s="81" t="s">
        <v>72</v>
      </c>
      <c r="E219" s="61"/>
      <c r="F219" s="61"/>
      <c r="G219" s="87"/>
      <c r="H219" s="87"/>
    </row>
    <row r="220" spans="1:11" s="3" customFormat="1" ht="35" customHeight="1" x14ac:dyDescent="0.2">
      <c r="A220" s="203"/>
      <c r="B220" s="59">
        <v>11.4</v>
      </c>
      <c r="C220" s="60" t="s">
        <v>152</v>
      </c>
      <c r="D220" s="81" t="s">
        <v>72</v>
      </c>
      <c r="E220" s="61"/>
      <c r="F220" s="61"/>
      <c r="G220" s="87"/>
      <c r="H220" s="87"/>
    </row>
    <row r="221" spans="1:11" s="3" customFormat="1" ht="35" customHeight="1" x14ac:dyDescent="0.2">
      <c r="A221" s="203"/>
      <c r="B221" s="59">
        <v>11.5</v>
      </c>
      <c r="C221" s="60" t="s">
        <v>153</v>
      </c>
      <c r="D221" s="81" t="s">
        <v>72</v>
      </c>
      <c r="E221" s="61"/>
      <c r="F221" s="61"/>
      <c r="G221" s="87"/>
      <c r="H221" s="87"/>
    </row>
    <row r="222" spans="1:11" x14ac:dyDescent="0.2">
      <c r="A222" s="203"/>
      <c r="B222" s="6"/>
      <c r="C222" s="45"/>
      <c r="D222" s="45"/>
      <c r="E222" s="45"/>
      <c r="F222" s="45"/>
      <c r="G222" s="45"/>
      <c r="H222" s="45"/>
    </row>
    <row r="223" spans="1:11" ht="31" customHeight="1" x14ac:dyDescent="0.2">
      <c r="A223" s="203"/>
      <c r="B223" s="8">
        <v>11</v>
      </c>
      <c r="C223" s="9" t="s">
        <v>154</v>
      </c>
      <c r="D223" s="48" t="s">
        <v>44</v>
      </c>
      <c r="E223" s="45"/>
      <c r="F223" s="45"/>
      <c r="G223" s="45"/>
      <c r="H223" s="45"/>
    </row>
    <row r="224" spans="1:11" x14ac:dyDescent="0.2">
      <c r="A224" s="203"/>
      <c r="B224" s="6"/>
      <c r="C224" s="45"/>
      <c r="E224" s="45"/>
      <c r="F224" s="45"/>
      <c r="G224" s="45"/>
      <c r="H224" s="45"/>
    </row>
    <row r="225" spans="1:8" ht="35" customHeight="1" x14ac:dyDescent="0.2">
      <c r="A225" s="203"/>
      <c r="B225" s="62">
        <v>11.6</v>
      </c>
      <c r="C225" s="60" t="s">
        <v>155</v>
      </c>
      <c r="D225" s="81" t="s">
        <v>72</v>
      </c>
      <c r="E225" s="63"/>
      <c r="F225" s="63"/>
      <c r="G225" s="88"/>
      <c r="H225" s="88"/>
    </row>
    <row r="226" spans="1:8" ht="35" customHeight="1" x14ac:dyDescent="0.2">
      <c r="A226" s="203"/>
      <c r="B226" s="62">
        <v>11.7</v>
      </c>
      <c r="C226" s="60" t="s">
        <v>156</v>
      </c>
      <c r="D226" s="81" t="s">
        <v>72</v>
      </c>
      <c r="E226" s="63"/>
      <c r="F226" s="63"/>
      <c r="G226" s="88"/>
      <c r="H226" s="88"/>
    </row>
    <row r="227" spans="1:8" ht="35" customHeight="1" x14ac:dyDescent="0.2">
      <c r="A227" s="203"/>
      <c r="B227" s="62">
        <v>11.8</v>
      </c>
      <c r="C227" s="60" t="s">
        <v>157</v>
      </c>
      <c r="D227" s="81" t="s">
        <v>72</v>
      </c>
      <c r="E227" s="63"/>
      <c r="F227" s="63"/>
      <c r="G227" s="88"/>
      <c r="H227" s="88"/>
    </row>
    <row r="228" spans="1:8" x14ac:dyDescent="0.2">
      <c r="A228" s="203"/>
      <c r="B228" s="6"/>
      <c r="C228" s="45"/>
      <c r="D228" s="45"/>
      <c r="E228" s="45"/>
      <c r="F228" s="45"/>
      <c r="G228" s="45"/>
      <c r="H228" s="45"/>
    </row>
    <row r="229" spans="1:8" ht="31" customHeight="1" x14ac:dyDescent="0.2">
      <c r="A229" s="203"/>
      <c r="B229" s="8">
        <v>11</v>
      </c>
      <c r="C229" s="9" t="s">
        <v>158</v>
      </c>
      <c r="D229" s="48" t="s">
        <v>44</v>
      </c>
      <c r="E229" s="65"/>
      <c r="F229" s="45"/>
      <c r="G229" s="45"/>
      <c r="H229" s="45"/>
    </row>
    <row r="230" spans="1:8" x14ac:dyDescent="0.2">
      <c r="A230" s="203"/>
      <c r="B230" s="6"/>
      <c r="C230" s="45"/>
      <c r="D230" s="45"/>
      <c r="E230" s="45"/>
      <c r="F230" s="45"/>
      <c r="G230" s="45"/>
      <c r="H230" s="45"/>
    </row>
    <row r="231" spans="1:8" ht="35" customHeight="1" x14ac:dyDescent="0.2">
      <c r="A231" s="203"/>
      <c r="B231" s="62">
        <v>11.9</v>
      </c>
      <c r="C231" s="60" t="s">
        <v>159</v>
      </c>
      <c r="D231" s="81" t="s">
        <v>72</v>
      </c>
      <c r="E231" s="63"/>
      <c r="F231" s="63"/>
      <c r="G231" s="88"/>
      <c r="H231" s="88"/>
    </row>
    <row r="232" spans="1:8" ht="35" customHeight="1" x14ac:dyDescent="0.2">
      <c r="A232" s="203"/>
      <c r="B232" s="62" t="s">
        <v>160</v>
      </c>
      <c r="C232" s="60" t="s">
        <v>161</v>
      </c>
      <c r="D232" s="81" t="s">
        <v>72</v>
      </c>
      <c r="E232" s="63"/>
      <c r="F232" s="63"/>
      <c r="G232" s="88"/>
      <c r="H232" s="88"/>
    </row>
    <row r="233" spans="1:8" ht="35" customHeight="1" x14ac:dyDescent="0.2">
      <c r="A233" s="203"/>
      <c r="B233" s="62">
        <v>11.11</v>
      </c>
      <c r="C233" s="60" t="s">
        <v>162</v>
      </c>
      <c r="D233" s="81" t="s">
        <v>72</v>
      </c>
      <c r="E233" s="63"/>
      <c r="F233" s="63"/>
      <c r="G233" s="88"/>
      <c r="H233" s="88"/>
    </row>
    <row r="234" spans="1:8" x14ac:dyDescent="0.2">
      <c r="A234" s="203"/>
      <c r="B234" s="6"/>
      <c r="C234" s="45"/>
      <c r="D234" s="45"/>
      <c r="E234" s="45"/>
      <c r="F234" s="45"/>
      <c r="G234" s="45"/>
      <c r="H234" s="45"/>
    </row>
    <row r="235" spans="1:8" ht="33" customHeight="1" x14ac:dyDescent="0.2">
      <c r="A235" s="203"/>
      <c r="B235" s="8">
        <v>11</v>
      </c>
      <c r="C235" s="9" t="s">
        <v>163</v>
      </c>
      <c r="D235" s="48" t="s">
        <v>44</v>
      </c>
      <c r="E235" s="65"/>
      <c r="F235" s="45"/>
      <c r="G235" s="45"/>
      <c r="H235" s="45"/>
    </row>
    <row r="236" spans="1:8" x14ac:dyDescent="0.2">
      <c r="A236" s="203"/>
      <c r="B236" s="6"/>
      <c r="C236" s="45"/>
      <c r="E236" s="45"/>
      <c r="F236" s="45"/>
      <c r="G236" s="45"/>
      <c r="H236" s="45"/>
    </row>
    <row r="237" spans="1:8" ht="35" customHeight="1" x14ac:dyDescent="0.2">
      <c r="A237" s="203"/>
      <c r="B237" s="62">
        <v>11.12</v>
      </c>
      <c r="C237" s="60" t="s">
        <v>164</v>
      </c>
      <c r="D237" s="64" t="s">
        <v>72</v>
      </c>
      <c r="E237" s="63"/>
      <c r="F237" s="63"/>
      <c r="G237" s="53"/>
      <c r="H237" s="53"/>
    </row>
    <row r="238" spans="1:8" x14ac:dyDescent="0.2">
      <c r="A238" s="203"/>
      <c r="B238" s="6"/>
      <c r="C238" s="45"/>
      <c r="D238" s="45"/>
      <c r="E238" s="45"/>
      <c r="F238" s="45"/>
      <c r="G238" s="45"/>
      <c r="H238" s="45"/>
    </row>
    <row r="239" spans="1:8" ht="31" customHeight="1" x14ac:dyDescent="0.2">
      <c r="A239" s="203"/>
      <c r="B239" s="8">
        <v>11</v>
      </c>
      <c r="C239" s="9" t="s">
        <v>165</v>
      </c>
      <c r="D239" s="48" t="s">
        <v>44</v>
      </c>
      <c r="E239" s="65"/>
      <c r="F239" s="45"/>
      <c r="G239" s="45"/>
      <c r="H239" s="45"/>
    </row>
    <row r="240" spans="1:8" x14ac:dyDescent="0.2">
      <c r="A240" s="203"/>
      <c r="B240" s="6"/>
      <c r="C240" s="45"/>
      <c r="D240" s="45"/>
      <c r="E240" s="45"/>
      <c r="F240" s="45"/>
      <c r="G240" s="45"/>
      <c r="H240" s="45"/>
    </row>
    <row r="241" spans="1:8" ht="35" customHeight="1" x14ac:dyDescent="0.2">
      <c r="A241" s="203"/>
      <c r="B241" s="62">
        <v>11.13</v>
      </c>
      <c r="C241" s="60" t="s">
        <v>166</v>
      </c>
      <c r="D241" s="81" t="s">
        <v>72</v>
      </c>
      <c r="E241" s="63"/>
      <c r="F241" s="63"/>
      <c r="G241" s="88"/>
      <c r="H241" s="88"/>
    </row>
    <row r="242" spans="1:8" ht="35" customHeight="1" x14ac:dyDescent="0.2">
      <c r="A242" s="203"/>
      <c r="B242" s="62">
        <v>11.14</v>
      </c>
      <c r="C242" s="60" t="s">
        <v>167</v>
      </c>
      <c r="D242" s="81" t="s">
        <v>105</v>
      </c>
      <c r="E242" s="63"/>
      <c r="F242" s="63"/>
      <c r="G242" s="88"/>
      <c r="H242" s="88"/>
    </row>
    <row r="243" spans="1:8" x14ac:dyDescent="0.2">
      <c r="A243" s="203"/>
      <c r="B243" s="6"/>
      <c r="C243" s="68"/>
      <c r="D243" s="67"/>
      <c r="E243" s="69"/>
      <c r="F243" s="69"/>
      <c r="G243" s="45"/>
      <c r="H243" s="45"/>
    </row>
    <row r="244" spans="1:8" ht="31" customHeight="1" x14ac:dyDescent="0.2">
      <c r="A244" s="203"/>
      <c r="B244" s="8">
        <v>11</v>
      </c>
      <c r="C244" s="9" t="s">
        <v>168</v>
      </c>
      <c r="D244" s="48" t="s">
        <v>44</v>
      </c>
      <c r="E244" s="65"/>
      <c r="F244" s="45"/>
      <c r="G244" s="45"/>
      <c r="H244" s="45"/>
    </row>
    <row r="245" spans="1:8" x14ac:dyDescent="0.2">
      <c r="A245" s="203"/>
      <c r="B245" s="6"/>
      <c r="C245" s="45"/>
      <c r="D245" s="45"/>
      <c r="E245" s="45"/>
      <c r="F245" s="45"/>
      <c r="G245" s="45"/>
      <c r="H245" s="45"/>
    </row>
    <row r="246" spans="1:8" ht="35" customHeight="1" x14ac:dyDescent="0.2">
      <c r="A246" s="203"/>
      <c r="B246" s="62">
        <v>11.15</v>
      </c>
      <c r="C246" s="60" t="s">
        <v>169</v>
      </c>
      <c r="D246" s="81" t="s">
        <v>72</v>
      </c>
      <c r="E246" s="63"/>
      <c r="F246" s="63"/>
      <c r="G246" s="88"/>
      <c r="H246" s="88"/>
    </row>
    <row r="247" spans="1:8" ht="35" customHeight="1" x14ac:dyDescent="0.2">
      <c r="A247" s="203"/>
      <c r="B247" s="62">
        <v>11.16</v>
      </c>
      <c r="C247" s="60" t="s">
        <v>170</v>
      </c>
      <c r="D247" s="81" t="s">
        <v>72</v>
      </c>
      <c r="E247" s="63"/>
      <c r="F247" s="63"/>
      <c r="G247" s="88"/>
      <c r="H247" s="88"/>
    </row>
    <row r="248" spans="1:8" ht="35" customHeight="1" x14ac:dyDescent="0.2">
      <c r="A248" s="203"/>
      <c r="B248" s="62">
        <v>11.17</v>
      </c>
      <c r="C248" s="60" t="s">
        <v>171</v>
      </c>
      <c r="D248" s="81" t="s">
        <v>72</v>
      </c>
      <c r="E248" s="63"/>
      <c r="F248" s="63"/>
      <c r="G248" s="88"/>
      <c r="H248" s="88"/>
    </row>
    <row r="249" spans="1:8" ht="35" customHeight="1" x14ac:dyDescent="0.2">
      <c r="A249" s="203"/>
      <c r="B249" s="62">
        <v>11.18</v>
      </c>
      <c r="C249" s="60" t="s">
        <v>172</v>
      </c>
      <c r="D249" s="81" t="s">
        <v>72</v>
      </c>
      <c r="E249" s="63"/>
      <c r="F249" s="63"/>
      <c r="G249" s="88"/>
      <c r="H249" s="88"/>
    </row>
    <row r="250" spans="1:8" ht="35" customHeight="1" x14ac:dyDescent="0.2">
      <c r="A250" s="203"/>
      <c r="B250" s="62">
        <v>11.19</v>
      </c>
      <c r="C250" s="60" t="s">
        <v>173</v>
      </c>
      <c r="D250" s="81" t="s">
        <v>72</v>
      </c>
      <c r="E250" s="63"/>
      <c r="F250" s="63"/>
      <c r="G250" s="88"/>
      <c r="H250" s="88"/>
    </row>
    <row r="251" spans="1:8" ht="35" customHeight="1" x14ac:dyDescent="0.2">
      <c r="A251" s="203"/>
      <c r="B251" s="62" t="s">
        <v>174</v>
      </c>
      <c r="C251" s="130" t="s">
        <v>175</v>
      </c>
      <c r="D251" s="81" t="s">
        <v>72</v>
      </c>
      <c r="E251" s="63"/>
      <c r="F251" s="63"/>
      <c r="G251" s="88"/>
      <c r="H251" s="88"/>
    </row>
    <row r="252" spans="1:8" ht="35" customHeight="1" x14ac:dyDescent="0.2">
      <c r="A252" s="203"/>
      <c r="B252" s="62">
        <v>11.21</v>
      </c>
      <c r="C252" s="60" t="s">
        <v>176</v>
      </c>
      <c r="D252" s="81" t="s">
        <v>72</v>
      </c>
      <c r="E252" s="63"/>
      <c r="F252" s="63"/>
      <c r="G252" s="88"/>
      <c r="H252" s="88"/>
    </row>
    <row r="253" spans="1:8" ht="35" customHeight="1" x14ac:dyDescent="0.2">
      <c r="A253" s="203"/>
      <c r="B253" s="62">
        <v>11.22</v>
      </c>
      <c r="C253" s="60" t="s">
        <v>177</v>
      </c>
      <c r="D253" s="81" t="s">
        <v>72</v>
      </c>
      <c r="E253" s="63"/>
      <c r="F253" s="63"/>
      <c r="G253" s="88"/>
      <c r="H253" s="88"/>
    </row>
    <row r="254" spans="1:8" ht="35" customHeight="1" x14ac:dyDescent="0.2">
      <c r="A254" s="203"/>
      <c r="B254" s="62">
        <v>11.23</v>
      </c>
      <c r="C254" s="60" t="s">
        <v>178</v>
      </c>
      <c r="D254" s="81" t="s">
        <v>72</v>
      </c>
      <c r="E254" s="63"/>
      <c r="F254" s="63"/>
      <c r="G254" s="88"/>
      <c r="H254" s="88"/>
    </row>
    <row r="255" spans="1:8" ht="35" customHeight="1" x14ac:dyDescent="0.2">
      <c r="A255" s="203"/>
      <c r="B255" s="62">
        <v>11.24</v>
      </c>
      <c r="C255" s="60" t="s">
        <v>179</v>
      </c>
      <c r="D255" s="81" t="s">
        <v>72</v>
      </c>
      <c r="E255" s="63"/>
      <c r="F255" s="63"/>
      <c r="G255" s="88"/>
      <c r="H255" s="88"/>
    </row>
    <row r="256" spans="1:8" ht="35" customHeight="1" x14ac:dyDescent="0.2">
      <c r="A256" s="203"/>
      <c r="B256" s="62">
        <v>11.25</v>
      </c>
      <c r="C256" s="60" t="s">
        <v>180</v>
      </c>
      <c r="D256" s="81" t="s">
        <v>72</v>
      </c>
      <c r="E256" s="63"/>
      <c r="F256" s="63"/>
      <c r="G256" s="88"/>
      <c r="H256" s="88"/>
    </row>
    <row r="257" spans="1:8" ht="35" customHeight="1" x14ac:dyDescent="0.2">
      <c r="A257" s="203"/>
      <c r="B257" s="62">
        <v>11.26</v>
      </c>
      <c r="C257" s="60" t="s">
        <v>460</v>
      </c>
      <c r="D257" s="81" t="s">
        <v>72</v>
      </c>
      <c r="E257" s="63"/>
      <c r="F257" s="63"/>
      <c r="G257" s="88"/>
      <c r="H257" s="88"/>
    </row>
    <row r="258" spans="1:8" x14ac:dyDescent="0.2">
      <c r="A258" s="203"/>
      <c r="B258" s="6"/>
      <c r="C258" s="68"/>
      <c r="D258" s="67"/>
      <c r="E258" s="69"/>
      <c r="F258" s="69"/>
      <c r="G258" s="45"/>
      <c r="H258" s="45"/>
    </row>
    <row r="259" spans="1:8" ht="31" customHeight="1" x14ac:dyDescent="0.2">
      <c r="A259" s="203"/>
      <c r="B259" s="8">
        <v>11</v>
      </c>
      <c r="C259" s="9" t="s">
        <v>181</v>
      </c>
      <c r="D259" s="48" t="s">
        <v>44</v>
      </c>
      <c r="E259" s="65"/>
      <c r="F259" s="45"/>
      <c r="G259" s="45"/>
      <c r="H259" s="45"/>
    </row>
    <row r="260" spans="1:8" x14ac:dyDescent="0.2">
      <c r="A260" s="203"/>
      <c r="B260" s="6"/>
      <c r="C260" s="45"/>
      <c r="D260" s="45"/>
      <c r="E260" s="45"/>
      <c r="F260" s="45"/>
      <c r="G260" s="45"/>
      <c r="H260" s="45"/>
    </row>
    <row r="261" spans="1:8" ht="35" customHeight="1" x14ac:dyDescent="0.2">
      <c r="A261" s="203"/>
      <c r="B261" s="62">
        <v>11.27</v>
      </c>
      <c r="C261" s="60" t="s">
        <v>182</v>
      </c>
      <c r="D261" s="81" t="s">
        <v>105</v>
      </c>
      <c r="E261" s="63"/>
      <c r="F261" s="63"/>
      <c r="G261" s="88"/>
      <c r="H261" s="88"/>
    </row>
    <row r="262" spans="1:8" ht="35" customHeight="1" x14ac:dyDescent="0.2">
      <c r="A262" s="203"/>
      <c r="B262" s="62">
        <v>11.28</v>
      </c>
      <c r="C262" s="60" t="s">
        <v>183</v>
      </c>
      <c r="D262" s="81" t="s">
        <v>98</v>
      </c>
      <c r="E262" s="63"/>
      <c r="F262" s="63"/>
      <c r="G262" s="88"/>
      <c r="H262" s="88"/>
    </row>
    <row r="263" spans="1:8" ht="35" customHeight="1" x14ac:dyDescent="0.2">
      <c r="A263" s="203"/>
      <c r="B263" s="62">
        <v>11.29</v>
      </c>
      <c r="C263" s="60" t="s">
        <v>184</v>
      </c>
      <c r="D263" s="81" t="s">
        <v>72</v>
      </c>
      <c r="E263" s="63"/>
      <c r="F263" s="63"/>
      <c r="G263" s="88"/>
      <c r="H263" s="88"/>
    </row>
    <row r="264" spans="1:8" ht="35" customHeight="1" x14ac:dyDescent="0.2">
      <c r="A264" s="203"/>
      <c r="B264" s="62" t="s">
        <v>185</v>
      </c>
      <c r="C264" s="60" t="s">
        <v>461</v>
      </c>
      <c r="D264" s="81" t="s">
        <v>72</v>
      </c>
      <c r="E264" s="63"/>
      <c r="F264" s="63"/>
      <c r="G264" s="88"/>
      <c r="H264" s="88"/>
    </row>
    <row r="265" spans="1:8" ht="35" customHeight="1" x14ac:dyDescent="0.2">
      <c r="A265" s="203"/>
      <c r="B265" s="62">
        <v>11.31</v>
      </c>
      <c r="C265" s="60" t="s">
        <v>462</v>
      </c>
      <c r="D265" s="81" t="s">
        <v>72</v>
      </c>
      <c r="E265" s="63"/>
      <c r="F265" s="63"/>
      <c r="G265" s="88"/>
      <c r="H265" s="88"/>
    </row>
    <row r="266" spans="1:8" ht="35" customHeight="1" x14ac:dyDescent="0.2">
      <c r="A266" s="203"/>
      <c r="B266" s="62">
        <v>11.32</v>
      </c>
      <c r="C266" s="60" t="s">
        <v>186</v>
      </c>
      <c r="D266" s="81" t="s">
        <v>72</v>
      </c>
      <c r="E266" s="63"/>
      <c r="F266" s="63"/>
      <c r="G266" s="88"/>
      <c r="H266" s="88"/>
    </row>
    <row r="267" spans="1:8" x14ac:dyDescent="0.2">
      <c r="A267" s="203"/>
      <c r="B267" s="6"/>
      <c r="C267" s="68"/>
      <c r="D267" s="67"/>
      <c r="E267" s="69"/>
      <c r="F267" s="69"/>
      <c r="G267" s="45"/>
      <c r="H267" s="45"/>
    </row>
    <row r="268" spans="1:8" ht="31" customHeight="1" x14ac:dyDescent="0.2">
      <c r="A268" s="203"/>
      <c r="B268" s="8">
        <v>11</v>
      </c>
      <c r="C268" s="9" t="s">
        <v>187</v>
      </c>
      <c r="D268" s="48" t="s">
        <v>44</v>
      </c>
      <c r="E268" s="65"/>
      <c r="F268" s="45"/>
      <c r="G268" s="45"/>
      <c r="H268" s="45"/>
    </row>
    <row r="269" spans="1:8" x14ac:dyDescent="0.2">
      <c r="A269" s="203"/>
      <c r="B269" s="6"/>
      <c r="C269" s="45"/>
      <c r="D269" s="45"/>
      <c r="E269" s="45"/>
      <c r="F269" s="45"/>
      <c r="G269" s="45"/>
      <c r="H269" s="45"/>
    </row>
    <row r="270" spans="1:8" ht="35" customHeight="1" x14ac:dyDescent="0.2">
      <c r="A270" s="203"/>
      <c r="B270" s="62">
        <v>11.33</v>
      </c>
      <c r="C270" s="60" t="s">
        <v>188</v>
      </c>
      <c r="D270" s="81" t="s">
        <v>72</v>
      </c>
      <c r="E270" s="63"/>
      <c r="F270" s="63"/>
      <c r="G270" s="88"/>
      <c r="H270" s="88"/>
    </row>
    <row r="271" spans="1:8" ht="35" customHeight="1" x14ac:dyDescent="0.2">
      <c r="A271" s="203"/>
      <c r="B271" s="62">
        <v>11.34</v>
      </c>
      <c r="C271" s="60" t="s">
        <v>189</v>
      </c>
      <c r="D271" s="81" t="s">
        <v>72</v>
      </c>
      <c r="E271" s="63"/>
      <c r="F271" s="63"/>
      <c r="G271" s="88"/>
      <c r="H271" s="88"/>
    </row>
    <row r="272" spans="1:8" x14ac:dyDescent="0.2">
      <c r="A272" s="203"/>
      <c r="B272" s="6"/>
      <c r="C272" s="68"/>
      <c r="D272" s="67"/>
      <c r="E272" s="69"/>
      <c r="F272" s="69"/>
      <c r="G272" s="45"/>
      <c r="H272" s="45"/>
    </row>
    <row r="273" spans="1:11" x14ac:dyDescent="0.2">
      <c r="A273" s="203"/>
      <c r="B273" s="6"/>
      <c r="C273" s="11" t="s">
        <v>190</v>
      </c>
      <c r="D273" s="11" t="s">
        <v>62</v>
      </c>
      <c r="E273" s="11" t="s">
        <v>63</v>
      </c>
      <c r="F273" s="11" t="s">
        <v>75</v>
      </c>
      <c r="G273" s="15"/>
      <c r="H273" s="15"/>
      <c r="I273" s="15"/>
      <c r="J273" s="15"/>
      <c r="K273" s="15"/>
    </row>
    <row r="274" spans="1:11" ht="21" customHeight="1" x14ac:dyDescent="0.2">
      <c r="A274" s="203"/>
      <c r="B274" s="6"/>
      <c r="C274" s="12" t="s">
        <v>76</v>
      </c>
      <c r="D274" s="17">
        <f>COUNTIF(D217:D271,"Oui (complété)")</f>
        <v>31</v>
      </c>
      <c r="E274" s="23">
        <f>D274/D277</f>
        <v>0.91176470588235292</v>
      </c>
      <c r="F274" s="17">
        <f>D274*3</f>
        <v>93</v>
      </c>
      <c r="G274" s="45"/>
      <c r="H274" s="45"/>
    </row>
    <row r="275" spans="1:11" ht="21" customHeight="1" x14ac:dyDescent="0.2">
      <c r="A275" s="203"/>
      <c r="B275" s="6"/>
      <c r="C275" s="13" t="s">
        <v>77</v>
      </c>
      <c r="D275" s="133">
        <f>COUNTIF(D217:D271,"Peut-être (en cours)")</f>
        <v>1</v>
      </c>
      <c r="E275" s="24">
        <f>D275/D277</f>
        <v>2.9411764705882353E-2</v>
      </c>
      <c r="F275" s="22">
        <f>D275*2</f>
        <v>2</v>
      </c>
      <c r="G275" s="45"/>
      <c r="H275" s="45"/>
    </row>
    <row r="276" spans="1:11" ht="21" customHeight="1" x14ac:dyDescent="0.2">
      <c r="A276" s="203"/>
      <c r="B276" s="6"/>
      <c r="C276" s="14" t="s">
        <v>78</v>
      </c>
      <c r="D276" s="18">
        <f>COUNTIF(D217:D271,"Non (n'a pas été pris en compte)")</f>
        <v>2</v>
      </c>
      <c r="E276" s="25">
        <f>D276/D277</f>
        <v>5.8823529411764705E-2</v>
      </c>
      <c r="F276" s="18">
        <f>D276*1</f>
        <v>2</v>
      </c>
      <c r="G276" s="45"/>
      <c r="H276" s="45"/>
    </row>
    <row r="277" spans="1:11" ht="21" customHeight="1" x14ac:dyDescent="0.2">
      <c r="A277" s="203"/>
      <c r="B277" s="6"/>
      <c r="C277" s="16" t="s">
        <v>64</v>
      </c>
      <c r="D277" s="15">
        <f>SUM(D274:D276)</f>
        <v>34</v>
      </c>
      <c r="E277" s="16"/>
      <c r="F277" s="15">
        <f>SUM(F274:F276)</f>
        <v>97</v>
      </c>
      <c r="G277" s="15"/>
      <c r="H277" s="15"/>
      <c r="I277" s="15"/>
      <c r="J277" s="15"/>
      <c r="K277" s="15"/>
    </row>
    <row r="279" spans="1:11" x14ac:dyDescent="0.2">
      <c r="C279" s="72"/>
    </row>
  </sheetData>
  <sheetProtection algorithmName="SHA-512" hashValue="c7Axn+o3Yvuh5Ot8rTZNLQrhg6NkJRCWVwAH5hE0nhhI6C4vtQPHFPWQTeor/6qNxOv2kWIeFeMIAxJo14tL6A==" saltValue="V7ERS+5RP8/1aY4LNqfv4g==" spinCount="100000" sheet="1" selectLockedCells="1"/>
  <autoFilter ref="B5:E280" xr:uid="{1BE56E80-7703-E942-A503-4738036F5A88}"/>
  <mergeCells count="26">
    <mergeCell ref="A3:A25"/>
    <mergeCell ref="A1:K1"/>
    <mergeCell ref="B30:H30"/>
    <mergeCell ref="B212:F212"/>
    <mergeCell ref="B27:F27"/>
    <mergeCell ref="B3:F3"/>
    <mergeCell ref="I8:J8"/>
    <mergeCell ref="I27:J27"/>
    <mergeCell ref="I28:J28"/>
    <mergeCell ref="I29:J29"/>
    <mergeCell ref="I3:J3"/>
    <mergeCell ref="I4:J4"/>
    <mergeCell ref="I5:J5"/>
    <mergeCell ref="I6:J6"/>
    <mergeCell ref="I7:J7"/>
    <mergeCell ref="A27:A210"/>
    <mergeCell ref="A212:A277"/>
    <mergeCell ref="I217:J217"/>
    <mergeCell ref="I30:J30"/>
    <mergeCell ref="I31:J31"/>
    <mergeCell ref="I32:J32"/>
    <mergeCell ref="I212:J212"/>
    <mergeCell ref="I213:J213"/>
    <mergeCell ref="I214:J214"/>
    <mergeCell ref="I215:J215"/>
    <mergeCell ref="I216:J216"/>
  </mergeCell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72B7657C-531E-8D42-8FB7-21B9C7E15610}">
          <x14:formula1>
            <xm:f>'Dropdown List'!$B$2:$B$4</xm:f>
          </x14:formula1>
          <xm:sqref>D33:D35 D231:D233 D261:D267 D237 D43:D46 D225:D227 D193:D199 D54:D57 D106:D109 D87 D95:D98 D183:D184 D270:D272 D241:D243 D117:D120 D217:D221 D142:D144 D153:D154 D163:D164 D173:D174 D65:D79 D246:D258 D130:D133</xm:sqref>
        </x14:dataValidation>
        <x14:dataValidation type="list" allowBlank="1" showInputMessage="1" showErrorMessage="1" xr:uid="{4E18900C-BE40-EC4B-B7DD-04D627392168}">
          <x14:formula1>
            <xm:f>'Dropdown List'!$C$2:$C$4</xm:f>
          </x14:formula1>
          <xm:sqref>D21</xm:sqref>
        </x14:dataValidation>
        <x14:dataValidation type="list" allowBlank="1" showInputMessage="1" showErrorMessage="1" xr:uid="{0C8018F4-E2C3-BA44-8AC9-B323B557BE8B}">
          <x14:formula1>
            <xm:f>'Dropdown List'!$A$2:$A$3</xm:f>
          </x14:formula1>
          <xm:sqref>D6:D20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5F4C9-A07F-5B47-861F-0EA99E1648CD}">
  <dimension ref="B1:O82"/>
  <sheetViews>
    <sheetView topLeftCell="A17" zoomScale="80" zoomScaleNormal="80" workbookViewId="0">
      <selection activeCell="K45" sqref="K45"/>
    </sheetView>
  </sheetViews>
  <sheetFormatPr baseColWidth="10" defaultColWidth="11" defaultRowHeight="16" x14ac:dyDescent="0.2"/>
  <cols>
    <col min="3" max="3" width="16.33203125" customWidth="1"/>
    <col min="4" max="6" width="11.83203125" customWidth="1"/>
  </cols>
  <sheetData>
    <row r="1" spans="2:15" ht="28" customHeight="1" x14ac:dyDescent="0.2"/>
    <row r="3" spans="2:15" x14ac:dyDescent="0.2">
      <c r="B3" s="28"/>
      <c r="C3" s="29"/>
      <c r="D3" s="29"/>
      <c r="E3" s="29"/>
      <c r="F3" s="29"/>
      <c r="G3" s="29"/>
      <c r="H3" s="29"/>
      <c r="I3" s="29"/>
      <c r="J3" s="29"/>
    </row>
    <row r="4" spans="2:15" x14ac:dyDescent="0.2">
      <c r="B4" s="28"/>
      <c r="C4" s="29"/>
      <c r="D4" s="29"/>
      <c r="E4" s="29"/>
      <c r="F4" s="29"/>
      <c r="G4" s="29"/>
      <c r="H4" s="29"/>
      <c r="I4" s="29"/>
      <c r="J4" s="29"/>
    </row>
    <row r="5" spans="2:15" ht="35" customHeight="1" x14ac:dyDescent="0.2">
      <c r="B5" s="219" t="s">
        <v>191</v>
      </c>
      <c r="C5" s="219"/>
      <c r="D5" s="219"/>
      <c r="E5" s="219"/>
      <c r="F5" s="219"/>
      <c r="G5" s="219"/>
      <c r="H5" s="219"/>
      <c r="I5" s="219"/>
      <c r="J5" s="219"/>
      <c r="M5" s="221" t="s">
        <v>192</v>
      </c>
      <c r="N5" s="221"/>
      <c r="O5" s="188" t="s">
        <v>193</v>
      </c>
    </row>
    <row r="6" spans="2:15" ht="34" x14ac:dyDescent="0.2">
      <c r="B6" s="175" t="s">
        <v>194</v>
      </c>
      <c r="C6" s="48" t="s">
        <v>195</v>
      </c>
      <c r="D6" s="31" t="s">
        <v>196</v>
      </c>
      <c r="E6" s="48"/>
      <c r="F6" s="30" t="s">
        <v>197</v>
      </c>
      <c r="G6" s="48"/>
      <c r="H6" s="48"/>
      <c r="I6" s="48" t="s">
        <v>198</v>
      </c>
      <c r="J6" s="48" t="s">
        <v>199</v>
      </c>
      <c r="M6" s="214" t="s">
        <v>200</v>
      </c>
      <c r="N6" s="214"/>
      <c r="O6" s="184" t="s">
        <v>21</v>
      </c>
    </row>
    <row r="7" spans="2:15" ht="17" x14ac:dyDescent="0.2">
      <c r="B7" s="175">
        <v>1</v>
      </c>
      <c r="C7" s="44" t="s">
        <v>201</v>
      </c>
      <c r="D7" s="33">
        <f>'Évaluation - comp. int''l'!D23</f>
        <v>0</v>
      </c>
      <c r="E7" s="33"/>
      <c r="F7" s="33">
        <f>'Évaluation - comp. int''l'!D24</f>
        <v>13</v>
      </c>
      <c r="G7" s="33"/>
      <c r="H7" s="33"/>
      <c r="I7" s="34">
        <f>F7/J7</f>
        <v>0.8666666666666667</v>
      </c>
      <c r="J7" s="33">
        <f>'Évaluation - comp. int''l'!D25</f>
        <v>15</v>
      </c>
      <c r="M7" s="215" t="s">
        <v>202</v>
      </c>
      <c r="N7" s="215"/>
      <c r="O7" s="185" t="s">
        <v>23</v>
      </c>
    </row>
    <row r="8" spans="2:15" ht="85" x14ac:dyDescent="0.2">
      <c r="B8" s="175" t="s">
        <v>194</v>
      </c>
      <c r="C8" s="48" t="s">
        <v>195</v>
      </c>
      <c r="D8" s="31" t="s">
        <v>203</v>
      </c>
      <c r="E8" s="32" t="s">
        <v>204</v>
      </c>
      <c r="F8" s="30" t="s">
        <v>205</v>
      </c>
      <c r="G8" s="48"/>
      <c r="H8" s="48"/>
      <c r="I8" s="48"/>
      <c r="J8" s="48"/>
      <c r="M8" s="216" t="s">
        <v>206</v>
      </c>
      <c r="N8" s="216"/>
      <c r="O8" s="186" t="s">
        <v>25</v>
      </c>
    </row>
    <row r="9" spans="2:15" ht="51" x14ac:dyDescent="0.2">
      <c r="B9" s="175">
        <v>1.7</v>
      </c>
      <c r="C9" s="39" t="s">
        <v>207</v>
      </c>
      <c r="D9" s="35" t="s">
        <v>208</v>
      </c>
      <c r="E9" s="35"/>
      <c r="F9" s="35"/>
      <c r="G9" s="35"/>
      <c r="H9" s="35"/>
      <c r="I9" s="36"/>
      <c r="J9" s="35"/>
      <c r="M9" s="211" t="s">
        <v>209</v>
      </c>
      <c r="N9" s="211"/>
      <c r="O9" s="46" t="s">
        <v>27</v>
      </c>
    </row>
    <row r="10" spans="2:15" ht="17" x14ac:dyDescent="0.2">
      <c r="B10" s="175"/>
      <c r="C10" s="175"/>
      <c r="D10" s="175"/>
      <c r="E10" s="40"/>
      <c r="F10" s="175"/>
      <c r="G10" s="175"/>
      <c r="H10" s="175"/>
      <c r="I10" s="175"/>
      <c r="J10" s="175"/>
      <c r="M10" s="212" t="s">
        <v>210</v>
      </c>
      <c r="N10" s="212"/>
      <c r="O10" s="47" t="s">
        <v>29</v>
      </c>
    </row>
    <row r="11" spans="2:15" x14ac:dyDescent="0.2">
      <c r="B11" s="20"/>
      <c r="C11" s="20"/>
      <c r="D11" s="20"/>
      <c r="E11" s="41"/>
      <c r="F11" s="20"/>
      <c r="G11" s="20"/>
      <c r="H11" s="20"/>
      <c r="I11" s="20"/>
      <c r="J11" s="20"/>
    </row>
    <row r="12" spans="2:15" ht="35" customHeight="1" x14ac:dyDescent="0.2">
      <c r="B12" s="220" t="s">
        <v>211</v>
      </c>
      <c r="C12" s="220"/>
      <c r="D12" s="220"/>
      <c r="E12" s="220"/>
      <c r="F12" s="220"/>
      <c r="G12" s="220"/>
      <c r="H12" s="220"/>
      <c r="I12" s="220"/>
      <c r="J12" s="220"/>
      <c r="M12" s="213" t="s">
        <v>212</v>
      </c>
      <c r="N12" s="213"/>
      <c r="O12" s="183" t="s">
        <v>193</v>
      </c>
    </row>
    <row r="13" spans="2:15" ht="34" x14ac:dyDescent="0.2">
      <c r="B13" s="182" t="s">
        <v>194</v>
      </c>
      <c r="C13" s="48" t="s">
        <v>195</v>
      </c>
      <c r="D13" s="31" t="s">
        <v>213</v>
      </c>
      <c r="E13" s="32" t="s">
        <v>214</v>
      </c>
      <c r="F13" s="30" t="s">
        <v>215</v>
      </c>
      <c r="G13" s="48" t="s">
        <v>216</v>
      </c>
      <c r="H13" s="48" t="s">
        <v>217</v>
      </c>
      <c r="I13" s="48" t="s">
        <v>198</v>
      </c>
      <c r="J13" s="48" t="s">
        <v>199</v>
      </c>
      <c r="M13" s="214" t="s">
        <v>32</v>
      </c>
      <c r="N13" s="214"/>
      <c r="O13" s="184" t="s">
        <v>21</v>
      </c>
    </row>
    <row r="14" spans="2:15" ht="51" x14ac:dyDescent="0.2">
      <c r="B14" s="182">
        <v>2</v>
      </c>
      <c r="C14" s="39" t="s">
        <v>218</v>
      </c>
      <c r="D14" s="35">
        <f>'Évaluation - comp. int''l'!F37</f>
        <v>9</v>
      </c>
      <c r="E14" s="35">
        <f>'Évaluation - comp. int''l'!F38</f>
        <v>0</v>
      </c>
      <c r="F14" s="35">
        <f>'Évaluation - comp. int''l'!F39</f>
        <v>0</v>
      </c>
      <c r="G14" s="35">
        <f>'Évaluation - comp. int''l'!F40</f>
        <v>9</v>
      </c>
      <c r="H14" s="35">
        <f>J14*3</f>
        <v>9</v>
      </c>
      <c r="I14" s="36">
        <f t="shared" ref="I14:I22" si="0">G14/H14</f>
        <v>1</v>
      </c>
      <c r="J14" s="35">
        <f>'Évaluation - comp. int''l'!D40</f>
        <v>3</v>
      </c>
      <c r="M14" s="215" t="s">
        <v>219</v>
      </c>
      <c r="N14" s="215"/>
      <c r="O14" s="185" t="s">
        <v>23</v>
      </c>
    </row>
    <row r="15" spans="2:15" ht="51" x14ac:dyDescent="0.2">
      <c r="B15" s="182">
        <v>3</v>
      </c>
      <c r="C15" s="44" t="s">
        <v>220</v>
      </c>
      <c r="D15" s="33">
        <f>'Évaluation - comp. int''l'!F48</f>
        <v>12</v>
      </c>
      <c r="E15" s="33">
        <f>'Évaluation - comp. int''l'!F49</f>
        <v>0</v>
      </c>
      <c r="F15" s="33">
        <f>'Évaluation - comp. int''l'!F50</f>
        <v>0</v>
      </c>
      <c r="G15" s="33">
        <f t="shared" ref="G15:G22" si="1">SUM(D15:F15)</f>
        <v>12</v>
      </c>
      <c r="H15" s="33">
        <f t="shared" ref="H15:H22" si="2">J15*3</f>
        <v>12</v>
      </c>
      <c r="I15" s="34">
        <f t="shared" si="0"/>
        <v>1</v>
      </c>
      <c r="J15" s="33">
        <f>'Évaluation - comp. int''l'!D51</f>
        <v>4</v>
      </c>
      <c r="M15" s="216" t="s">
        <v>221</v>
      </c>
      <c r="N15" s="216"/>
      <c r="O15" s="186" t="s">
        <v>25</v>
      </c>
    </row>
    <row r="16" spans="2:15" ht="68" x14ac:dyDescent="0.2">
      <c r="B16" s="182">
        <v>4</v>
      </c>
      <c r="C16" s="39" t="s">
        <v>222</v>
      </c>
      <c r="D16" s="35">
        <f>'Évaluation - comp. int''l'!F59</f>
        <v>12</v>
      </c>
      <c r="E16" s="35">
        <f>'Évaluation - comp. int''l'!F60</f>
        <v>0</v>
      </c>
      <c r="F16" s="35">
        <f>'Évaluation - comp. int''l'!F50</f>
        <v>0</v>
      </c>
      <c r="G16" s="35">
        <f t="shared" si="1"/>
        <v>12</v>
      </c>
      <c r="H16" s="35">
        <f t="shared" si="2"/>
        <v>12</v>
      </c>
      <c r="I16" s="36">
        <f t="shared" si="0"/>
        <v>1</v>
      </c>
      <c r="J16" s="35">
        <f>'Évaluation - comp. int''l'!D62</f>
        <v>4</v>
      </c>
      <c r="M16" s="211" t="s">
        <v>223</v>
      </c>
      <c r="N16" s="211"/>
      <c r="O16" s="46" t="s">
        <v>27</v>
      </c>
    </row>
    <row r="17" spans="2:15" ht="68" x14ac:dyDescent="0.2">
      <c r="B17" s="182">
        <v>5</v>
      </c>
      <c r="C17" s="44" t="s">
        <v>224</v>
      </c>
      <c r="D17" s="33">
        <f>'Évaluation - comp. int''l'!F81</f>
        <v>36</v>
      </c>
      <c r="E17" s="33">
        <f>'Évaluation - comp. int''l'!F82</f>
        <v>4</v>
      </c>
      <c r="F17" s="33">
        <f>'Évaluation - comp. int''l'!F83</f>
        <v>1</v>
      </c>
      <c r="G17" s="33">
        <f t="shared" si="1"/>
        <v>41</v>
      </c>
      <c r="H17" s="33">
        <f t="shared" si="2"/>
        <v>45</v>
      </c>
      <c r="I17" s="34">
        <f t="shared" si="0"/>
        <v>0.91111111111111109</v>
      </c>
      <c r="J17" s="33">
        <f>'Évaluation - comp. int''l'!D84</f>
        <v>15</v>
      </c>
      <c r="M17" s="212" t="s">
        <v>225</v>
      </c>
      <c r="N17" s="212"/>
      <c r="O17" s="47" t="s">
        <v>29</v>
      </c>
    </row>
    <row r="18" spans="2:15" ht="51" x14ac:dyDescent="0.2">
      <c r="B18" s="182">
        <v>6</v>
      </c>
      <c r="C18" s="39" t="s">
        <v>226</v>
      </c>
      <c r="D18" s="35">
        <f>'Évaluation - comp. int''l'!F89</f>
        <v>3</v>
      </c>
      <c r="E18" s="35">
        <f>'Évaluation - comp. int''l'!F90</f>
        <v>0</v>
      </c>
      <c r="F18" s="35">
        <f>'Évaluation - comp. int''l'!F91</f>
        <v>0</v>
      </c>
      <c r="G18" s="35">
        <f t="shared" si="1"/>
        <v>3</v>
      </c>
      <c r="H18" s="35">
        <f t="shared" si="2"/>
        <v>3</v>
      </c>
      <c r="I18" s="36">
        <f t="shared" si="0"/>
        <v>1</v>
      </c>
      <c r="J18" s="35">
        <f>'Évaluation - comp. int''l'!D92</f>
        <v>1</v>
      </c>
    </row>
    <row r="19" spans="2:15" ht="34" x14ac:dyDescent="0.2">
      <c r="B19" s="182">
        <v>7</v>
      </c>
      <c r="C19" s="44" t="s">
        <v>227</v>
      </c>
      <c r="D19" s="33">
        <f>'Évaluation - comp. int''l'!F100</f>
        <v>12</v>
      </c>
      <c r="E19" s="33">
        <f>'Évaluation - comp. int''l'!F101</f>
        <v>0</v>
      </c>
      <c r="F19" s="33">
        <f>'Évaluation - comp. int''l'!F102</f>
        <v>0</v>
      </c>
      <c r="G19" s="33">
        <f t="shared" si="1"/>
        <v>12</v>
      </c>
      <c r="H19" s="33">
        <f t="shared" si="2"/>
        <v>12</v>
      </c>
      <c r="I19" s="34">
        <f t="shared" si="0"/>
        <v>1</v>
      </c>
      <c r="J19" s="33">
        <f>'Évaluation - comp. int''l'!D103</f>
        <v>4</v>
      </c>
    </row>
    <row r="20" spans="2:15" ht="34" x14ac:dyDescent="0.2">
      <c r="B20" s="182">
        <v>8</v>
      </c>
      <c r="C20" s="39" t="s">
        <v>228</v>
      </c>
      <c r="D20" s="35">
        <f>'Évaluation - comp. int''l'!F111</f>
        <v>12</v>
      </c>
      <c r="E20" s="35">
        <f>'Évaluation - comp. int''l'!F112</f>
        <v>0</v>
      </c>
      <c r="F20" s="35">
        <f>'Évaluation - comp. int''l'!F113</f>
        <v>0</v>
      </c>
      <c r="G20" s="35">
        <f t="shared" si="1"/>
        <v>12</v>
      </c>
      <c r="H20" s="35">
        <f t="shared" si="2"/>
        <v>12</v>
      </c>
      <c r="I20" s="36">
        <f t="shared" si="0"/>
        <v>1</v>
      </c>
      <c r="J20" s="35">
        <f>'Évaluation - comp. int''l'!D114</f>
        <v>4</v>
      </c>
    </row>
    <row r="21" spans="2:15" ht="51" x14ac:dyDescent="0.2">
      <c r="B21" s="182">
        <v>9</v>
      </c>
      <c r="C21" s="44" t="s">
        <v>229</v>
      </c>
      <c r="D21" s="33">
        <f>'Évaluation - comp. int''l'!F122</f>
        <v>12</v>
      </c>
      <c r="E21" s="33">
        <f>'Évaluation - comp. int''l'!F123</f>
        <v>0</v>
      </c>
      <c r="F21" s="33">
        <f>'Évaluation - comp. int''l'!F124</f>
        <v>0</v>
      </c>
      <c r="G21" s="33">
        <f t="shared" si="1"/>
        <v>12</v>
      </c>
      <c r="H21" s="33">
        <f t="shared" si="2"/>
        <v>12</v>
      </c>
      <c r="I21" s="34">
        <f t="shared" si="0"/>
        <v>1</v>
      </c>
      <c r="J21" s="33">
        <f>'Évaluation - comp. int''l'!D125</f>
        <v>4</v>
      </c>
    </row>
    <row r="22" spans="2:15" ht="17" x14ac:dyDescent="0.2">
      <c r="B22" s="182">
        <v>10</v>
      </c>
      <c r="C22" s="39" t="s">
        <v>230</v>
      </c>
      <c r="D22" s="35">
        <f>'Évaluation - comp. int''l'!F135</f>
        <v>9</v>
      </c>
      <c r="E22" s="35">
        <f>'Évaluation - comp. int''l'!F136</f>
        <v>0</v>
      </c>
      <c r="F22" s="35">
        <f>'Évaluation - comp. int''l'!F137</f>
        <v>1</v>
      </c>
      <c r="G22" s="35">
        <f t="shared" si="1"/>
        <v>10</v>
      </c>
      <c r="H22" s="35">
        <f t="shared" si="2"/>
        <v>12</v>
      </c>
      <c r="I22" s="36">
        <f t="shared" si="0"/>
        <v>0.83333333333333337</v>
      </c>
      <c r="J22" s="35">
        <f>'Évaluation - comp. int''l'!D138</f>
        <v>4</v>
      </c>
    </row>
    <row r="23" spans="2:15" ht="34" x14ac:dyDescent="0.2">
      <c r="B23" s="182">
        <v>11</v>
      </c>
      <c r="C23" s="44" t="s">
        <v>231</v>
      </c>
      <c r="D23" s="33">
        <f>'Évaluation - comp. int''l'!F146</f>
        <v>9</v>
      </c>
      <c r="E23" s="33">
        <f>'Évaluation - comp. int''l'!F147</f>
        <v>0</v>
      </c>
      <c r="F23" s="33">
        <f>'Évaluation - comp. int''l'!F148</f>
        <v>0</v>
      </c>
      <c r="G23" s="33">
        <f>SUM(D23:F23)</f>
        <v>9</v>
      </c>
      <c r="H23" s="33">
        <f>J23*3</f>
        <v>9</v>
      </c>
      <c r="I23" s="34">
        <f>G23/H23</f>
        <v>1</v>
      </c>
      <c r="J23" s="33">
        <v>3</v>
      </c>
    </row>
    <row r="24" spans="2:15" ht="34" x14ac:dyDescent="0.2">
      <c r="B24" s="182">
        <v>12</v>
      </c>
      <c r="C24" s="39" t="s">
        <v>232</v>
      </c>
      <c r="D24" s="35">
        <f>'Évaluation - comp. int''l'!F156</f>
        <v>6</v>
      </c>
      <c r="E24" s="35">
        <f>'Évaluation - comp. int''l'!F157</f>
        <v>0</v>
      </c>
      <c r="F24" s="35">
        <f>'Évaluation - comp. int''l'!F158</f>
        <v>0</v>
      </c>
      <c r="G24" s="35">
        <f>SUM(D24:F24)</f>
        <v>6</v>
      </c>
      <c r="H24" s="35">
        <f>J24*3</f>
        <v>6</v>
      </c>
      <c r="I24" s="36">
        <f>G24/H24</f>
        <v>1</v>
      </c>
      <c r="J24" s="35">
        <v>2</v>
      </c>
    </row>
    <row r="25" spans="2:15" ht="34" x14ac:dyDescent="0.2">
      <c r="B25" s="182">
        <v>13</v>
      </c>
      <c r="C25" s="44" t="s">
        <v>233</v>
      </c>
      <c r="D25" s="33">
        <f>'Évaluation - comp. int''l'!F166</f>
        <v>6</v>
      </c>
      <c r="E25" s="33">
        <f>'Évaluation - comp. int''l'!F167</f>
        <v>0</v>
      </c>
      <c r="F25" s="33">
        <f>'Évaluation - comp. int''l'!F168</f>
        <v>0</v>
      </c>
      <c r="G25" s="33">
        <f>SUM(D25:F25)</f>
        <v>6</v>
      </c>
      <c r="H25" s="33">
        <f>J25*3</f>
        <v>6</v>
      </c>
      <c r="I25" s="34">
        <f>G25/H25</f>
        <v>1</v>
      </c>
      <c r="J25" s="33">
        <v>2</v>
      </c>
    </row>
    <row r="26" spans="2:15" ht="34" x14ac:dyDescent="0.2">
      <c r="B26" s="182">
        <v>14</v>
      </c>
      <c r="C26" s="39" t="s">
        <v>234</v>
      </c>
      <c r="D26" s="35">
        <f>'Évaluation - comp. int''l'!F176</f>
        <v>6</v>
      </c>
      <c r="E26" s="35">
        <f>'Évaluation - comp. int''l'!F177</f>
        <v>0</v>
      </c>
      <c r="F26" s="35">
        <f>'Évaluation - comp. int''l'!F178</f>
        <v>0</v>
      </c>
      <c r="G26" s="35">
        <f>SUM(D26:F26)</f>
        <v>6</v>
      </c>
      <c r="H26" s="35">
        <f>J26*3</f>
        <v>6</v>
      </c>
      <c r="I26" s="36">
        <f>G26/H26</f>
        <v>1</v>
      </c>
      <c r="J26" s="35">
        <v>2</v>
      </c>
    </row>
    <row r="27" spans="2:15" ht="68" x14ac:dyDescent="0.2">
      <c r="B27" s="182">
        <v>15</v>
      </c>
      <c r="C27" s="44" t="s">
        <v>235</v>
      </c>
      <c r="D27" s="33">
        <f>'Évaluation - comp. int''l'!F186</f>
        <v>6</v>
      </c>
      <c r="E27" s="33">
        <f>'Évaluation - comp. int''l'!F187</f>
        <v>0</v>
      </c>
      <c r="F27" s="33">
        <f>'Évaluation - comp. int''l'!F188</f>
        <v>0</v>
      </c>
      <c r="G27" s="33">
        <f>SUM(D27:F27)</f>
        <v>6</v>
      </c>
      <c r="H27" s="33">
        <f>J27*3</f>
        <v>6</v>
      </c>
      <c r="I27" s="34">
        <f>G27/H27</f>
        <v>1</v>
      </c>
      <c r="J27" s="33">
        <v>2</v>
      </c>
    </row>
    <row r="28" spans="2:15" ht="34" x14ac:dyDescent="0.2">
      <c r="B28" s="182"/>
      <c r="C28" s="182" t="s">
        <v>236</v>
      </c>
      <c r="D28" s="31">
        <f>SUM(D13:D27)</f>
        <v>150</v>
      </c>
      <c r="E28" s="32">
        <f>SUM(E13:E27)</f>
        <v>4</v>
      </c>
      <c r="F28" s="30">
        <f>SUM(F13:F27)</f>
        <v>2</v>
      </c>
      <c r="G28" s="48">
        <f>SUM(G13:G27)</f>
        <v>156</v>
      </c>
      <c r="H28" s="48">
        <f>SUM(H13:H27)</f>
        <v>162</v>
      </c>
      <c r="I28" s="37">
        <f>SUM(I14:I27)/14</f>
        <v>0.98174603174603181</v>
      </c>
      <c r="J28" s="48">
        <f>SUM(J13:J27)</f>
        <v>54</v>
      </c>
    </row>
    <row r="29" spans="2:15" x14ac:dyDescent="0.2">
      <c r="B29" s="20"/>
      <c r="C29" s="20"/>
      <c r="D29" s="20"/>
      <c r="E29" s="41"/>
      <c r="F29" s="20"/>
      <c r="G29" s="20"/>
      <c r="H29" s="20"/>
      <c r="I29" s="42"/>
      <c r="J29" s="20"/>
    </row>
    <row r="30" spans="2:15" ht="34" customHeight="1" x14ac:dyDescent="0.2">
      <c r="B30" s="218" t="s">
        <v>237</v>
      </c>
      <c r="C30" s="218"/>
      <c r="D30" s="218"/>
      <c r="E30" s="218"/>
      <c r="F30" s="218"/>
      <c r="G30" s="218"/>
      <c r="H30" s="218"/>
      <c r="I30" s="218"/>
      <c r="J30" s="218"/>
      <c r="L30" s="217" t="s">
        <v>238</v>
      </c>
      <c r="M30" s="217"/>
      <c r="N30" s="187" t="s">
        <v>193</v>
      </c>
    </row>
    <row r="31" spans="2:15" ht="34" x14ac:dyDescent="0.2">
      <c r="B31" s="176" t="s">
        <v>194</v>
      </c>
      <c r="C31" s="48" t="s">
        <v>195</v>
      </c>
      <c r="D31" s="31" t="s">
        <v>213</v>
      </c>
      <c r="E31" s="32" t="s">
        <v>214</v>
      </c>
      <c r="F31" s="30" t="s">
        <v>215</v>
      </c>
      <c r="G31" s="48" t="s">
        <v>216</v>
      </c>
      <c r="H31" s="48" t="s">
        <v>217</v>
      </c>
      <c r="I31" s="48" t="s">
        <v>198</v>
      </c>
      <c r="J31" s="48" t="s">
        <v>199</v>
      </c>
      <c r="L31" s="214" t="s">
        <v>32</v>
      </c>
      <c r="M31" s="214"/>
      <c r="N31" s="184" t="s">
        <v>21</v>
      </c>
    </row>
    <row r="32" spans="2:15" ht="51" x14ac:dyDescent="0.2">
      <c r="B32" s="176">
        <v>11</v>
      </c>
      <c r="C32" s="176" t="s">
        <v>239</v>
      </c>
      <c r="D32" s="31">
        <f>'Évaluation - comp. int''l'!F274</f>
        <v>93</v>
      </c>
      <c r="E32" s="32">
        <f>'Évaluation - comp. int''l'!F275</f>
        <v>2</v>
      </c>
      <c r="F32" s="30">
        <f>'Évaluation - comp. int''l'!F276</f>
        <v>2</v>
      </c>
      <c r="G32" s="48">
        <f>SUM(D32:F32)</f>
        <v>97</v>
      </c>
      <c r="H32" s="48">
        <f>J32*3</f>
        <v>102</v>
      </c>
      <c r="I32" s="37">
        <f>G32/H32</f>
        <v>0.9509803921568627</v>
      </c>
      <c r="J32" s="48">
        <f>'Évaluation - comp. int''l'!D277</f>
        <v>34</v>
      </c>
      <c r="L32" s="215" t="s">
        <v>219</v>
      </c>
      <c r="M32" s="215"/>
      <c r="N32" s="185" t="s">
        <v>23</v>
      </c>
    </row>
    <row r="33" spans="2:14" x14ac:dyDescent="0.2">
      <c r="B33" s="28"/>
      <c r="C33" s="29"/>
      <c r="D33" s="28"/>
      <c r="E33" s="28"/>
      <c r="F33" s="28"/>
      <c r="G33" s="28"/>
      <c r="H33" s="29"/>
      <c r="I33" s="38"/>
      <c r="J33" s="29"/>
      <c r="L33" s="216" t="s">
        <v>221</v>
      </c>
      <c r="M33" s="216"/>
      <c r="N33" s="186" t="s">
        <v>25</v>
      </c>
    </row>
    <row r="34" spans="2:14" ht="17" x14ac:dyDescent="0.2">
      <c r="B34" s="28"/>
      <c r="C34" s="29"/>
      <c r="D34" s="29"/>
      <c r="E34" s="29"/>
      <c r="F34" s="29"/>
      <c r="G34" s="29"/>
      <c r="H34" s="29"/>
      <c r="I34" s="29"/>
      <c r="J34" s="29"/>
      <c r="L34" s="211" t="s">
        <v>223</v>
      </c>
      <c r="M34" s="211"/>
      <c r="N34" s="46" t="s">
        <v>27</v>
      </c>
    </row>
    <row r="35" spans="2:14" ht="17" x14ac:dyDescent="0.2">
      <c r="B35" s="28"/>
      <c r="C35" s="29"/>
      <c r="D35" s="29"/>
      <c r="E35" s="29"/>
      <c r="F35" s="29"/>
      <c r="G35" s="29"/>
      <c r="H35" s="29"/>
      <c r="I35" s="29"/>
      <c r="J35" s="29"/>
      <c r="L35" s="212" t="s">
        <v>225</v>
      </c>
      <c r="M35" s="212"/>
      <c r="N35" s="47" t="s">
        <v>29</v>
      </c>
    </row>
    <row r="36" spans="2:14" x14ac:dyDescent="0.2">
      <c r="B36" s="28"/>
      <c r="C36" s="29"/>
      <c r="D36" s="29"/>
      <c r="E36" s="29"/>
      <c r="F36" s="29"/>
      <c r="G36" s="29"/>
      <c r="H36" s="29"/>
      <c r="I36" s="29"/>
      <c r="J36" s="29"/>
    </row>
    <row r="37" spans="2:14" x14ac:dyDescent="0.2">
      <c r="B37" s="28"/>
      <c r="C37" s="29"/>
      <c r="D37" s="29"/>
      <c r="E37" s="29"/>
      <c r="F37" s="29"/>
      <c r="G37" s="29"/>
      <c r="H37" s="29"/>
      <c r="I37" s="29"/>
      <c r="J37" s="29"/>
    </row>
    <row r="38" spans="2:14" x14ac:dyDescent="0.2">
      <c r="B38" s="28"/>
      <c r="C38" s="29"/>
      <c r="D38" s="29"/>
      <c r="E38" s="29"/>
      <c r="F38" s="29"/>
      <c r="G38" s="29"/>
      <c r="H38" s="29"/>
      <c r="I38" s="29"/>
      <c r="J38" s="29"/>
    </row>
    <row r="39" spans="2:14" x14ac:dyDescent="0.2">
      <c r="B39" s="28"/>
      <c r="C39" s="29"/>
      <c r="D39" s="29"/>
      <c r="E39" s="29"/>
      <c r="F39" s="29"/>
      <c r="G39" s="29"/>
      <c r="H39" s="29"/>
      <c r="I39" s="29"/>
      <c r="J39" s="29"/>
    </row>
    <row r="40" spans="2:14" x14ac:dyDescent="0.2">
      <c r="B40" s="28"/>
      <c r="C40" s="29"/>
      <c r="D40" s="29"/>
      <c r="E40" s="29"/>
      <c r="F40" s="29"/>
      <c r="G40" s="29"/>
      <c r="H40" s="29"/>
      <c r="I40" s="29"/>
      <c r="J40" s="29"/>
    </row>
    <row r="41" spans="2:14" x14ac:dyDescent="0.2">
      <c r="B41" s="28"/>
      <c r="C41" s="29"/>
      <c r="D41" s="29"/>
      <c r="E41" s="29"/>
      <c r="F41" s="29"/>
      <c r="G41" s="29"/>
      <c r="H41" s="29"/>
      <c r="I41" s="29"/>
      <c r="J41" s="29"/>
    </row>
    <row r="42" spans="2:14" x14ac:dyDescent="0.2">
      <c r="B42" s="28"/>
      <c r="C42" s="29"/>
      <c r="D42" s="29"/>
      <c r="E42" s="29"/>
      <c r="F42" s="29"/>
      <c r="G42" s="29"/>
      <c r="H42" s="29"/>
      <c r="I42" s="29"/>
      <c r="J42" s="29"/>
    </row>
    <row r="43" spans="2:14" x14ac:dyDescent="0.2">
      <c r="B43" s="28"/>
      <c r="C43" s="29"/>
      <c r="D43" s="29"/>
      <c r="E43" s="29"/>
      <c r="F43" s="29"/>
      <c r="G43" s="29"/>
      <c r="H43" s="29"/>
      <c r="I43" s="29"/>
      <c r="J43" s="29"/>
    </row>
    <row r="44" spans="2:14" x14ac:dyDescent="0.2">
      <c r="B44" s="28"/>
      <c r="C44" s="29"/>
      <c r="D44" s="29"/>
      <c r="E44" s="29"/>
      <c r="F44" s="29"/>
      <c r="G44" s="29"/>
      <c r="H44" s="29"/>
      <c r="I44" s="29"/>
      <c r="J44" s="29"/>
    </row>
    <row r="45" spans="2:14" x14ac:dyDescent="0.2">
      <c r="B45" s="28"/>
      <c r="C45" s="29"/>
      <c r="D45" s="29"/>
      <c r="E45" s="29"/>
      <c r="F45" s="29"/>
      <c r="G45" s="29"/>
      <c r="H45" s="29"/>
      <c r="I45" s="29"/>
      <c r="J45" s="29"/>
    </row>
    <row r="46" spans="2:14" x14ac:dyDescent="0.2">
      <c r="B46" s="28"/>
      <c r="C46" s="29"/>
      <c r="D46" s="29"/>
      <c r="E46" s="29"/>
      <c r="F46" s="29"/>
      <c r="G46" s="29"/>
      <c r="H46" s="29"/>
      <c r="I46" s="29"/>
      <c r="J46" s="29"/>
    </row>
    <row r="47" spans="2:14" x14ac:dyDescent="0.2">
      <c r="B47" s="28"/>
      <c r="C47" s="29"/>
      <c r="D47" s="29"/>
      <c r="E47" s="29"/>
      <c r="F47" s="29"/>
      <c r="G47" s="29"/>
      <c r="H47" s="29"/>
      <c r="I47" s="29"/>
      <c r="J47" s="29"/>
    </row>
    <row r="48" spans="2:14" x14ac:dyDescent="0.2">
      <c r="B48" s="28"/>
      <c r="C48" s="29"/>
      <c r="D48" s="29"/>
      <c r="E48" s="29"/>
      <c r="F48" s="29"/>
      <c r="G48" s="29"/>
      <c r="H48" s="29"/>
      <c r="I48" s="29"/>
      <c r="J48" s="29"/>
    </row>
    <row r="49" spans="2:10" x14ac:dyDescent="0.2">
      <c r="B49" s="28"/>
      <c r="C49" s="29"/>
      <c r="D49" s="29"/>
      <c r="E49" s="29"/>
      <c r="F49" s="29"/>
      <c r="G49" s="29"/>
      <c r="H49" s="29"/>
      <c r="I49" s="29"/>
      <c r="J49" s="29"/>
    </row>
    <row r="50" spans="2:10" x14ac:dyDescent="0.2">
      <c r="B50" s="28"/>
      <c r="C50" s="29"/>
      <c r="D50" s="29"/>
      <c r="E50" s="29"/>
      <c r="F50" s="29"/>
      <c r="G50" s="29"/>
      <c r="H50" s="29"/>
      <c r="I50" s="29"/>
      <c r="J50" s="29"/>
    </row>
    <row r="51" spans="2:10" x14ac:dyDescent="0.2">
      <c r="B51" s="28"/>
      <c r="C51" s="29"/>
      <c r="D51" s="29"/>
      <c r="E51" s="29"/>
      <c r="F51" s="29"/>
      <c r="G51" s="29"/>
      <c r="H51" s="29"/>
      <c r="I51" s="29"/>
      <c r="J51" s="29"/>
    </row>
    <row r="52" spans="2:10" x14ac:dyDescent="0.2">
      <c r="B52" s="28"/>
      <c r="C52" s="29"/>
      <c r="D52" s="29"/>
      <c r="E52" s="29"/>
      <c r="F52" s="29"/>
      <c r="G52" s="29"/>
      <c r="H52" s="29"/>
      <c r="I52" s="29"/>
      <c r="J52" s="29"/>
    </row>
    <row r="53" spans="2:10" x14ac:dyDescent="0.2">
      <c r="B53" s="28"/>
      <c r="C53" s="29"/>
      <c r="D53" s="29"/>
      <c r="E53" s="29"/>
      <c r="F53" s="29"/>
      <c r="G53" s="29"/>
      <c r="H53" s="29"/>
      <c r="I53" s="29"/>
      <c r="J53" s="29"/>
    </row>
    <row r="54" spans="2:10" x14ac:dyDescent="0.2">
      <c r="B54" s="28"/>
      <c r="C54" s="29"/>
      <c r="D54" s="29"/>
      <c r="E54" s="29"/>
      <c r="F54" s="29"/>
      <c r="G54" s="29"/>
      <c r="H54" s="29"/>
      <c r="I54" s="29"/>
      <c r="J54" s="29"/>
    </row>
    <row r="55" spans="2:10" x14ac:dyDescent="0.2">
      <c r="B55" s="28"/>
      <c r="C55" s="29"/>
      <c r="D55" s="29"/>
      <c r="E55" s="29"/>
      <c r="F55" s="29"/>
      <c r="G55" s="29"/>
      <c r="H55" s="29"/>
      <c r="I55" s="29"/>
      <c r="J55" s="29"/>
    </row>
    <row r="56" spans="2:10" x14ac:dyDescent="0.2">
      <c r="B56" s="28"/>
      <c r="C56" s="29"/>
      <c r="D56" s="29"/>
      <c r="E56" s="29"/>
      <c r="F56" s="29"/>
      <c r="G56" s="29"/>
      <c r="H56" s="29"/>
      <c r="I56" s="29"/>
      <c r="J56" s="29"/>
    </row>
    <row r="57" spans="2:10" x14ac:dyDescent="0.2">
      <c r="B57" s="28"/>
      <c r="C57" s="29"/>
      <c r="D57" s="29"/>
      <c r="E57" s="29"/>
      <c r="F57" s="29"/>
      <c r="G57" s="29"/>
      <c r="H57" s="29"/>
      <c r="I57" s="29"/>
      <c r="J57" s="29"/>
    </row>
    <row r="58" spans="2:10" x14ac:dyDescent="0.2">
      <c r="B58" s="28"/>
      <c r="C58" s="29"/>
      <c r="D58" s="29"/>
      <c r="E58" s="29"/>
      <c r="F58" s="29"/>
      <c r="G58" s="29"/>
      <c r="H58" s="29"/>
      <c r="I58" s="29"/>
      <c r="J58" s="29"/>
    </row>
    <row r="59" spans="2:10" x14ac:dyDescent="0.2">
      <c r="B59" s="28"/>
      <c r="C59" s="29"/>
      <c r="D59" s="29"/>
      <c r="E59" s="29"/>
      <c r="F59" s="29"/>
      <c r="G59" s="29"/>
      <c r="H59" s="29"/>
      <c r="I59" s="29"/>
      <c r="J59" s="29"/>
    </row>
    <row r="60" spans="2:10" x14ac:dyDescent="0.2">
      <c r="B60" s="28"/>
      <c r="C60" s="29"/>
      <c r="D60" s="29"/>
      <c r="E60" s="29"/>
      <c r="F60" s="29"/>
      <c r="G60" s="29"/>
      <c r="H60" s="29"/>
      <c r="I60" s="29"/>
      <c r="J60" s="29"/>
    </row>
    <row r="61" spans="2:10" x14ac:dyDescent="0.2">
      <c r="B61" s="28"/>
      <c r="C61" s="29"/>
      <c r="D61" s="29"/>
      <c r="E61" s="29"/>
      <c r="F61" s="29"/>
      <c r="G61" s="29"/>
      <c r="H61" s="29"/>
      <c r="I61" s="29"/>
      <c r="J61" s="29"/>
    </row>
    <row r="62" spans="2:10" x14ac:dyDescent="0.2">
      <c r="B62" s="28"/>
      <c r="C62" s="29"/>
      <c r="D62" s="29"/>
      <c r="E62" s="29"/>
      <c r="F62" s="29"/>
      <c r="G62" s="29"/>
      <c r="H62" s="29"/>
      <c r="I62" s="29"/>
      <c r="J62" s="29"/>
    </row>
    <row r="63" spans="2:10" x14ac:dyDescent="0.2">
      <c r="B63" s="28"/>
      <c r="C63" s="29"/>
      <c r="D63" s="29"/>
      <c r="E63" s="29"/>
      <c r="F63" s="29"/>
      <c r="G63" s="29"/>
      <c r="H63" s="29"/>
      <c r="I63" s="29"/>
      <c r="J63" s="29"/>
    </row>
    <row r="64" spans="2:10" x14ac:dyDescent="0.2">
      <c r="B64" s="28"/>
      <c r="C64" s="29"/>
      <c r="D64" s="29"/>
      <c r="E64" s="29"/>
      <c r="F64" s="29"/>
      <c r="G64" s="29"/>
      <c r="H64" s="29"/>
      <c r="I64" s="29"/>
      <c r="J64" s="29"/>
    </row>
    <row r="65" spans="2:10" x14ac:dyDescent="0.2">
      <c r="B65" s="28"/>
      <c r="C65" s="29"/>
      <c r="D65" s="29"/>
      <c r="E65" s="29"/>
      <c r="F65" s="29"/>
      <c r="G65" s="29"/>
      <c r="H65" s="29"/>
      <c r="I65" s="29"/>
      <c r="J65" s="29"/>
    </row>
    <row r="66" spans="2:10" x14ac:dyDescent="0.2">
      <c r="B66" s="28"/>
      <c r="C66" s="29"/>
      <c r="D66" s="29"/>
      <c r="E66" s="29"/>
      <c r="F66" s="29"/>
      <c r="G66" s="29"/>
      <c r="H66" s="29"/>
      <c r="I66" s="29"/>
      <c r="J66" s="29"/>
    </row>
    <row r="67" spans="2:10" x14ac:dyDescent="0.2">
      <c r="B67" s="28"/>
      <c r="C67" s="29"/>
      <c r="D67" s="29"/>
      <c r="E67" s="29"/>
      <c r="F67" s="29"/>
      <c r="G67" s="29"/>
      <c r="H67" s="29"/>
      <c r="I67" s="29"/>
      <c r="J67" s="29"/>
    </row>
    <row r="68" spans="2:10" x14ac:dyDescent="0.2">
      <c r="B68" s="28"/>
      <c r="C68" s="29"/>
      <c r="D68" s="29"/>
      <c r="E68" s="29"/>
      <c r="F68" s="29"/>
      <c r="G68" s="29"/>
      <c r="H68" s="29"/>
      <c r="I68" s="29"/>
      <c r="J68" s="29"/>
    </row>
    <row r="69" spans="2:10" x14ac:dyDescent="0.2">
      <c r="B69" s="28"/>
      <c r="C69" s="29"/>
      <c r="D69" s="29"/>
      <c r="E69" s="29"/>
      <c r="F69" s="29"/>
      <c r="G69" s="29"/>
      <c r="H69" s="29"/>
      <c r="I69" s="29"/>
      <c r="J69" s="29"/>
    </row>
    <row r="70" spans="2:10" x14ac:dyDescent="0.2">
      <c r="B70" s="28"/>
      <c r="C70" s="29"/>
      <c r="D70" s="29"/>
      <c r="E70" s="29"/>
      <c r="F70" s="29"/>
      <c r="G70" s="29"/>
      <c r="H70" s="29"/>
      <c r="I70" s="29"/>
      <c r="J70" s="29"/>
    </row>
    <row r="71" spans="2:10" x14ac:dyDescent="0.2">
      <c r="B71" s="28"/>
      <c r="C71" s="29"/>
      <c r="D71" s="29"/>
      <c r="E71" s="29"/>
      <c r="F71" s="29"/>
      <c r="G71" s="29"/>
      <c r="H71" s="29"/>
      <c r="I71" s="29"/>
      <c r="J71" s="29"/>
    </row>
    <row r="72" spans="2:10" x14ac:dyDescent="0.2">
      <c r="B72" s="28"/>
      <c r="C72" s="29"/>
      <c r="D72" s="29"/>
      <c r="E72" s="29"/>
      <c r="F72" s="29"/>
      <c r="G72" s="29"/>
      <c r="H72" s="29"/>
      <c r="I72" s="29"/>
      <c r="J72" s="29"/>
    </row>
    <row r="73" spans="2:10" x14ac:dyDescent="0.2">
      <c r="B73" s="28"/>
      <c r="C73" s="29"/>
      <c r="D73" s="29"/>
      <c r="E73" s="29"/>
      <c r="F73" s="29"/>
      <c r="G73" s="29"/>
      <c r="H73" s="29"/>
      <c r="I73" s="29"/>
      <c r="J73" s="29"/>
    </row>
    <row r="74" spans="2:10" x14ac:dyDescent="0.2">
      <c r="B74" s="28"/>
      <c r="C74" s="29"/>
      <c r="D74" s="29"/>
      <c r="E74" s="29"/>
      <c r="F74" s="29"/>
      <c r="G74" s="29"/>
      <c r="H74" s="29"/>
      <c r="I74" s="29"/>
      <c r="J74" s="29"/>
    </row>
    <row r="75" spans="2:10" x14ac:dyDescent="0.2">
      <c r="B75" s="28"/>
      <c r="C75" s="29"/>
      <c r="D75" s="29"/>
      <c r="E75" s="29"/>
      <c r="F75" s="29"/>
      <c r="G75" s="29"/>
      <c r="H75" s="29"/>
      <c r="I75" s="29"/>
      <c r="J75" s="29"/>
    </row>
    <row r="76" spans="2:10" x14ac:dyDescent="0.2">
      <c r="B76" s="28"/>
      <c r="C76" s="29"/>
      <c r="D76" s="29"/>
      <c r="E76" s="29"/>
      <c r="F76" s="29"/>
      <c r="G76" s="29"/>
      <c r="H76" s="29"/>
      <c r="I76" s="29"/>
      <c r="J76" s="29"/>
    </row>
    <row r="77" spans="2:10" x14ac:dyDescent="0.2">
      <c r="B77" s="28"/>
      <c r="C77" s="29"/>
      <c r="D77" s="29"/>
      <c r="E77" s="29"/>
      <c r="F77" s="29"/>
      <c r="G77" s="29"/>
      <c r="H77" s="29"/>
      <c r="I77" s="29"/>
      <c r="J77" s="29"/>
    </row>
    <row r="78" spans="2:10" x14ac:dyDescent="0.2">
      <c r="B78" s="28"/>
      <c r="C78" s="29"/>
      <c r="D78" s="29"/>
      <c r="E78" s="29"/>
      <c r="F78" s="29"/>
      <c r="G78" s="29"/>
      <c r="H78" s="29"/>
      <c r="I78" s="29"/>
      <c r="J78" s="29"/>
    </row>
    <row r="79" spans="2:10" x14ac:dyDescent="0.2">
      <c r="B79" s="28"/>
      <c r="C79" s="29"/>
      <c r="D79" s="29"/>
      <c r="E79" s="29"/>
      <c r="F79" s="29"/>
      <c r="G79" s="29"/>
      <c r="H79" s="29"/>
      <c r="I79" s="29"/>
      <c r="J79" s="29"/>
    </row>
    <row r="80" spans="2:10" x14ac:dyDescent="0.2">
      <c r="B80" s="28"/>
      <c r="C80" s="29"/>
      <c r="D80" s="29"/>
      <c r="E80" s="29"/>
      <c r="F80" s="29"/>
      <c r="G80" s="29"/>
      <c r="H80" s="29"/>
      <c r="I80" s="29"/>
      <c r="J80" s="29"/>
    </row>
    <row r="81" spans="2:10" x14ac:dyDescent="0.2">
      <c r="B81" s="28"/>
      <c r="C81" s="29"/>
      <c r="D81" s="29"/>
      <c r="E81" s="29"/>
      <c r="F81" s="29"/>
      <c r="G81" s="29"/>
      <c r="H81" s="29"/>
      <c r="I81" s="29"/>
      <c r="J81" s="29"/>
    </row>
    <row r="82" spans="2:10" x14ac:dyDescent="0.2">
      <c r="B82" s="28"/>
      <c r="C82" s="29"/>
      <c r="D82" s="29"/>
      <c r="E82" s="29"/>
      <c r="F82" s="29"/>
      <c r="G82" s="29"/>
      <c r="H82" s="29"/>
      <c r="I82" s="29"/>
      <c r="J82" s="29"/>
    </row>
  </sheetData>
  <sheetProtection algorithmName="SHA-512" hashValue="J70TYAPb4oyjeYkcXuyYChogQC48qNnyBrSHIbgZiRMGycNQchAeKN8K2SDiGuSa0fn2xogcoUuuaiZt4wZIuA==" saltValue="JtestX/FLMqsYgM2F+mY0g==" spinCount="100000" sheet="1" objects="1" scenarios="1"/>
  <mergeCells count="21">
    <mergeCell ref="B30:J30"/>
    <mergeCell ref="B5:J5"/>
    <mergeCell ref="B12:J12"/>
    <mergeCell ref="M10:N10"/>
    <mergeCell ref="M5:N5"/>
    <mergeCell ref="M6:N6"/>
    <mergeCell ref="M7:N7"/>
    <mergeCell ref="M8:N8"/>
    <mergeCell ref="M9:N9"/>
    <mergeCell ref="L34:M34"/>
    <mergeCell ref="L35:M35"/>
    <mergeCell ref="M12:N12"/>
    <mergeCell ref="M13:N13"/>
    <mergeCell ref="M14:N14"/>
    <mergeCell ref="M15:N15"/>
    <mergeCell ref="M16:N16"/>
    <mergeCell ref="M17:N17"/>
    <mergeCell ref="L30:M30"/>
    <mergeCell ref="L31:M31"/>
    <mergeCell ref="L32:M32"/>
    <mergeCell ref="L33:M33"/>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F11DA-613E-164C-AC63-BAD75BFFB5F1}">
  <sheetPr>
    <pageSetUpPr fitToPage="1"/>
  </sheetPr>
  <dimension ref="A1:V358"/>
  <sheetViews>
    <sheetView topLeftCell="A3" zoomScale="80" zoomScaleNormal="80" zoomScalePageLayoutView="80" workbookViewId="0">
      <selection activeCell="B8" sqref="B8:J8"/>
    </sheetView>
  </sheetViews>
  <sheetFormatPr baseColWidth="10" defaultColWidth="10.83203125" defaultRowHeight="16" x14ac:dyDescent="0.2"/>
  <cols>
    <col min="1" max="1" width="10.83203125" style="52"/>
    <col min="2" max="6" width="10.83203125" style="29"/>
    <col min="7" max="7" width="6.33203125" style="28" customWidth="1"/>
    <col min="8" max="8" width="28" style="29" customWidth="1"/>
    <col min="9" max="11" width="17" style="29" customWidth="1"/>
    <col min="12" max="13" width="10.33203125" style="29" customWidth="1"/>
    <col min="14" max="15" width="10.33203125" style="52" customWidth="1"/>
    <col min="16" max="17" width="10.83203125" style="52"/>
    <col min="18" max="16384" width="10.83203125" style="29"/>
  </cols>
  <sheetData>
    <row r="1" spans="1:14" ht="35" customHeight="1" x14ac:dyDescent="0.2">
      <c r="A1" s="51"/>
      <c r="B1" s="51"/>
      <c r="C1" s="51"/>
      <c r="D1" s="51"/>
      <c r="E1" s="51"/>
      <c r="F1" s="51"/>
      <c r="G1" s="50"/>
      <c r="H1" s="51"/>
      <c r="I1" s="51"/>
      <c r="J1" s="51"/>
      <c r="K1" s="51"/>
      <c r="L1" s="51"/>
      <c r="M1" s="51"/>
      <c r="N1" s="51"/>
    </row>
    <row r="2" spans="1:14" ht="35" customHeight="1" x14ac:dyDescent="0.2">
      <c r="A2" s="50"/>
      <c r="B2" s="51"/>
      <c r="C2" s="51"/>
      <c r="D2" s="51"/>
      <c r="E2" s="51"/>
      <c r="F2" s="51"/>
      <c r="G2" s="51"/>
      <c r="H2" s="51"/>
      <c r="I2" s="51"/>
      <c r="K2" s="192" t="s">
        <v>18</v>
      </c>
      <c r="L2" s="192"/>
      <c r="M2" s="175" t="s">
        <v>193</v>
      </c>
      <c r="N2" s="51"/>
    </row>
    <row r="3" spans="1:14" ht="35" customHeight="1" x14ac:dyDescent="0.2">
      <c r="A3" s="50"/>
      <c r="B3" s="51"/>
      <c r="C3" s="51"/>
      <c r="D3" s="51"/>
      <c r="E3" s="51"/>
      <c r="F3" s="51"/>
      <c r="G3" s="51"/>
      <c r="H3" s="51"/>
      <c r="I3" s="51"/>
      <c r="J3" s="51"/>
      <c r="K3" s="194" t="s">
        <v>20</v>
      </c>
      <c r="L3" s="194"/>
      <c r="M3" s="177" t="s">
        <v>21</v>
      </c>
      <c r="N3" s="51"/>
    </row>
    <row r="4" spans="1:14" ht="35" customHeight="1" x14ac:dyDescent="0.2">
      <c r="A4" s="50"/>
      <c r="B4" s="51"/>
      <c r="C4" s="51"/>
      <c r="D4" s="51"/>
      <c r="E4" s="51"/>
      <c r="F4" s="51"/>
      <c r="G4" s="51"/>
      <c r="H4" s="51"/>
      <c r="I4" s="51"/>
      <c r="J4" s="51"/>
      <c r="K4" s="195" t="s">
        <v>22</v>
      </c>
      <c r="L4" s="195"/>
      <c r="M4" s="178" t="s">
        <v>23</v>
      </c>
      <c r="N4" s="51"/>
    </row>
    <row r="5" spans="1:14" ht="35" customHeight="1" x14ac:dyDescent="0.2">
      <c r="A5" s="50"/>
      <c r="B5" s="51"/>
      <c r="C5" s="51"/>
      <c r="D5" s="51"/>
      <c r="E5" s="51"/>
      <c r="F5" s="51"/>
      <c r="G5" s="51"/>
      <c r="H5" s="51"/>
      <c r="I5" s="51"/>
      <c r="J5" s="51"/>
      <c r="K5" s="196" t="s">
        <v>24</v>
      </c>
      <c r="L5" s="196"/>
      <c r="M5" s="179" t="s">
        <v>25</v>
      </c>
      <c r="N5" s="51"/>
    </row>
    <row r="6" spans="1:14" ht="35" customHeight="1" x14ac:dyDescent="0.2">
      <c r="A6" s="50"/>
      <c r="B6" s="51"/>
      <c r="C6" s="51"/>
      <c r="D6" s="51"/>
      <c r="E6" s="51"/>
      <c r="F6" s="51"/>
      <c r="G6" s="51"/>
      <c r="H6" s="51"/>
      <c r="I6" s="51"/>
      <c r="J6" s="51"/>
      <c r="K6" s="198" t="s">
        <v>26</v>
      </c>
      <c r="L6" s="198"/>
      <c r="M6" s="167" t="s">
        <v>27</v>
      </c>
      <c r="N6" s="51"/>
    </row>
    <row r="7" spans="1:14" ht="35" customHeight="1" x14ac:dyDescent="0.2">
      <c r="A7" s="50"/>
      <c r="B7" s="51"/>
      <c r="C7" s="51"/>
      <c r="D7" s="51"/>
      <c r="E7" s="51"/>
      <c r="F7" s="51"/>
      <c r="G7" s="51"/>
      <c r="H7" s="51"/>
      <c r="I7" s="51"/>
      <c r="J7" s="51"/>
      <c r="K7" s="197" t="s">
        <v>28</v>
      </c>
      <c r="L7" s="197"/>
      <c r="M7" s="30" t="s">
        <v>29</v>
      </c>
      <c r="N7" s="51"/>
    </row>
    <row r="8" spans="1:14" ht="54" customHeight="1" x14ac:dyDescent="0.2">
      <c r="A8" s="50"/>
      <c r="B8" s="200" t="s">
        <v>30</v>
      </c>
      <c r="C8" s="200"/>
      <c r="D8" s="200"/>
      <c r="E8" s="200"/>
      <c r="F8" s="200"/>
      <c r="G8" s="200"/>
      <c r="H8" s="200"/>
      <c r="I8" s="200"/>
      <c r="J8" s="200"/>
      <c r="K8" s="51"/>
      <c r="L8" s="51"/>
      <c r="M8" s="51"/>
      <c r="N8" s="51"/>
    </row>
    <row r="9" spans="1:14" ht="35" customHeight="1" x14ac:dyDescent="0.2">
      <c r="A9" s="50"/>
      <c r="B9" s="51"/>
      <c r="C9" s="51"/>
      <c r="D9" s="51"/>
      <c r="E9" s="51"/>
      <c r="F9" s="51"/>
      <c r="G9" s="50"/>
      <c r="H9" s="51"/>
      <c r="I9" s="51"/>
      <c r="J9" s="51"/>
      <c r="K9" s="51"/>
      <c r="L9" s="51"/>
      <c r="M9" s="51"/>
      <c r="N9" s="51"/>
    </row>
    <row r="10" spans="1:14" ht="35" customHeight="1" x14ac:dyDescent="0.2">
      <c r="A10" s="50"/>
      <c r="B10" s="51"/>
      <c r="C10" s="51"/>
      <c r="D10" s="51"/>
      <c r="E10" s="51"/>
      <c r="F10" s="51"/>
      <c r="G10" s="51"/>
      <c r="H10" s="51"/>
      <c r="I10" s="51"/>
      <c r="J10" s="51"/>
      <c r="K10" s="201" t="s">
        <v>31</v>
      </c>
      <c r="L10" s="201"/>
      <c r="M10" s="182" t="s">
        <v>193</v>
      </c>
      <c r="N10" s="51"/>
    </row>
    <row r="11" spans="1:14" ht="35" customHeight="1" x14ac:dyDescent="0.2">
      <c r="A11" s="50"/>
      <c r="B11" s="51"/>
      <c r="C11" s="51"/>
      <c r="D11" s="51"/>
      <c r="E11" s="51"/>
      <c r="F11" s="51"/>
      <c r="G11" s="51"/>
      <c r="H11" s="51"/>
      <c r="I11" s="51"/>
      <c r="J11" s="51"/>
      <c r="K11" s="194" t="s">
        <v>32</v>
      </c>
      <c r="L11" s="194"/>
      <c r="M11" s="177" t="s">
        <v>21</v>
      </c>
      <c r="N11" s="51"/>
    </row>
    <row r="12" spans="1:14" ht="35" customHeight="1" x14ac:dyDescent="0.2">
      <c r="A12" s="50"/>
      <c r="B12" s="51"/>
      <c r="C12" s="51"/>
      <c r="D12" s="51"/>
      <c r="E12" s="51"/>
      <c r="F12" s="51"/>
      <c r="G12" s="51"/>
      <c r="H12" s="51"/>
      <c r="I12" s="51"/>
      <c r="J12" s="51"/>
      <c r="K12" s="195" t="s">
        <v>33</v>
      </c>
      <c r="L12" s="195"/>
      <c r="M12" s="178" t="s">
        <v>23</v>
      </c>
      <c r="N12" s="51"/>
    </row>
    <row r="13" spans="1:14" ht="35" customHeight="1" x14ac:dyDescent="0.2">
      <c r="A13" s="50"/>
      <c r="B13" s="51"/>
      <c r="C13" s="51"/>
      <c r="D13" s="51"/>
      <c r="E13" s="51"/>
      <c r="F13" s="51"/>
      <c r="G13" s="51"/>
      <c r="H13" s="51"/>
      <c r="I13" s="51"/>
      <c r="J13" s="51"/>
      <c r="K13" s="196" t="s">
        <v>34</v>
      </c>
      <c r="L13" s="196"/>
      <c r="M13" s="179" t="s">
        <v>25</v>
      </c>
      <c r="N13" s="51"/>
    </row>
    <row r="14" spans="1:14" ht="35" customHeight="1" x14ac:dyDescent="0.2">
      <c r="A14" s="50"/>
      <c r="B14" s="51"/>
      <c r="C14" s="51"/>
      <c r="D14" s="51"/>
      <c r="E14" s="51"/>
      <c r="F14" s="51"/>
      <c r="G14" s="51"/>
      <c r="H14" s="51"/>
      <c r="I14" s="51"/>
      <c r="J14" s="51"/>
      <c r="K14" s="198" t="s">
        <v>35</v>
      </c>
      <c r="L14" s="198"/>
      <c r="M14" s="167" t="s">
        <v>27</v>
      </c>
      <c r="N14" s="51"/>
    </row>
    <row r="15" spans="1:14" ht="35" customHeight="1" x14ac:dyDescent="0.2">
      <c r="A15" s="51"/>
      <c r="B15" s="51"/>
      <c r="C15" s="51"/>
      <c r="D15" s="51"/>
      <c r="E15" s="51"/>
      <c r="F15" s="51"/>
      <c r="G15" s="50"/>
      <c r="H15" s="51"/>
      <c r="I15" s="51"/>
      <c r="J15" s="51"/>
      <c r="K15" s="197" t="s">
        <v>36</v>
      </c>
      <c r="L15" s="197"/>
      <c r="M15" s="30" t="s">
        <v>29</v>
      </c>
      <c r="N15" s="51"/>
    </row>
    <row r="16" spans="1:14" ht="56" customHeight="1" x14ac:dyDescent="0.2">
      <c r="A16" s="51"/>
      <c r="B16" s="222" t="s">
        <v>37</v>
      </c>
      <c r="C16" s="222"/>
      <c r="D16" s="222"/>
      <c r="E16" s="222"/>
      <c r="F16" s="222"/>
      <c r="G16" s="222"/>
      <c r="H16" s="222"/>
      <c r="I16" s="222"/>
      <c r="J16" s="222"/>
      <c r="K16" s="181"/>
      <c r="L16" s="181"/>
      <c r="M16" s="181"/>
      <c r="N16" s="51"/>
    </row>
    <row r="17" spans="1:22" ht="35" customHeight="1" x14ac:dyDescent="0.2">
      <c r="A17" s="50"/>
      <c r="B17" s="51"/>
      <c r="C17" s="51"/>
      <c r="D17" s="51"/>
      <c r="E17" s="51"/>
      <c r="F17" s="51"/>
      <c r="G17" s="51"/>
      <c r="H17" s="51"/>
      <c r="I17" s="51"/>
      <c r="J17" s="51"/>
      <c r="K17" s="51"/>
      <c r="L17" s="51"/>
      <c r="M17" s="51"/>
      <c r="N17" s="51"/>
    </row>
    <row r="18" spans="1:22" ht="35" customHeight="1" x14ac:dyDescent="0.2">
      <c r="A18" s="50"/>
      <c r="B18" s="51"/>
      <c r="C18" s="51"/>
      <c r="D18" s="51"/>
      <c r="E18" s="51"/>
      <c r="F18" s="51"/>
      <c r="G18" s="51"/>
      <c r="H18" s="51"/>
      <c r="I18" s="51"/>
      <c r="J18" s="51"/>
      <c r="K18" s="193" t="s">
        <v>38</v>
      </c>
      <c r="L18" s="193"/>
      <c r="M18" s="176" t="s">
        <v>193</v>
      </c>
      <c r="N18" s="51"/>
    </row>
    <row r="19" spans="1:22" ht="35" customHeight="1" x14ac:dyDescent="0.2">
      <c r="A19" s="50"/>
      <c r="B19" s="51"/>
      <c r="C19" s="51"/>
      <c r="D19" s="51"/>
      <c r="E19" s="51"/>
      <c r="F19" s="51"/>
      <c r="G19" s="51"/>
      <c r="H19" s="51"/>
      <c r="I19" s="51"/>
      <c r="J19" s="51"/>
      <c r="K19" s="194" t="s">
        <v>32</v>
      </c>
      <c r="L19" s="194"/>
      <c r="M19" s="177" t="s">
        <v>21</v>
      </c>
      <c r="N19" s="51"/>
    </row>
    <row r="20" spans="1:22" ht="35" customHeight="1" x14ac:dyDescent="0.2">
      <c r="A20" s="50"/>
      <c r="B20" s="51"/>
      <c r="C20" s="51"/>
      <c r="D20" s="51"/>
      <c r="E20" s="51"/>
      <c r="F20" s="51"/>
      <c r="G20" s="51"/>
      <c r="H20" s="51"/>
      <c r="I20" s="51"/>
      <c r="J20" s="51"/>
      <c r="K20" s="195" t="s">
        <v>33</v>
      </c>
      <c r="L20" s="195"/>
      <c r="M20" s="178" t="s">
        <v>23</v>
      </c>
      <c r="N20" s="51"/>
    </row>
    <row r="21" spans="1:22" ht="35" customHeight="1" x14ac:dyDescent="0.2">
      <c r="A21" s="50"/>
      <c r="B21" s="51"/>
      <c r="C21" s="51"/>
      <c r="D21" s="51"/>
      <c r="E21" s="51"/>
      <c r="F21" s="51"/>
      <c r="G21" s="51"/>
      <c r="H21" s="51"/>
      <c r="I21" s="51"/>
      <c r="J21" s="51"/>
      <c r="K21" s="196" t="s">
        <v>34</v>
      </c>
      <c r="L21" s="196"/>
      <c r="M21" s="179" t="s">
        <v>25</v>
      </c>
      <c r="N21" s="51"/>
    </row>
    <row r="22" spans="1:22" ht="35" customHeight="1" x14ac:dyDescent="0.2">
      <c r="A22" s="50"/>
      <c r="B22" s="51"/>
      <c r="C22" s="51"/>
      <c r="D22" s="51"/>
      <c r="E22" s="51"/>
      <c r="F22" s="51"/>
      <c r="G22" s="51"/>
      <c r="H22" s="51"/>
      <c r="I22" s="51"/>
      <c r="J22" s="51"/>
      <c r="K22" s="198" t="s">
        <v>35</v>
      </c>
      <c r="L22" s="198"/>
      <c r="M22" s="167" t="s">
        <v>27</v>
      </c>
      <c r="N22" s="51"/>
    </row>
    <row r="23" spans="1:22" ht="35" customHeight="1" x14ac:dyDescent="0.2">
      <c r="A23" s="50"/>
      <c r="B23" s="51"/>
      <c r="C23" s="51"/>
      <c r="D23" s="51"/>
      <c r="E23" s="51"/>
      <c r="F23" s="51"/>
      <c r="G23" s="50"/>
      <c r="H23" s="51"/>
      <c r="I23" s="51"/>
      <c r="J23" s="51"/>
      <c r="K23" s="197" t="s">
        <v>36</v>
      </c>
      <c r="L23" s="197"/>
      <c r="M23" s="30" t="s">
        <v>29</v>
      </c>
      <c r="N23" s="51"/>
    </row>
    <row r="24" spans="1:22" ht="50" customHeight="1" x14ac:dyDescent="0.2">
      <c r="A24" s="50"/>
      <c r="B24" s="200" t="s">
        <v>39</v>
      </c>
      <c r="C24" s="200"/>
      <c r="D24" s="200"/>
      <c r="E24" s="200"/>
      <c r="F24" s="200"/>
      <c r="G24" s="200"/>
      <c r="H24" s="200"/>
      <c r="I24" s="200"/>
      <c r="J24" s="200"/>
      <c r="K24" s="181"/>
      <c r="L24" s="181"/>
      <c r="M24" s="181"/>
      <c r="N24" s="181"/>
      <c r="O24" s="180"/>
    </row>
    <row r="25" spans="1:22" ht="35" customHeight="1" x14ac:dyDescent="0.2">
      <c r="A25" s="50"/>
      <c r="B25" s="51"/>
      <c r="C25" s="51"/>
      <c r="D25" s="51"/>
      <c r="E25" s="51"/>
      <c r="F25" s="51"/>
      <c r="G25" s="181"/>
      <c r="H25" s="181"/>
      <c r="I25" s="181"/>
      <c r="J25" s="181"/>
      <c r="K25" s="181"/>
      <c r="L25" s="181"/>
      <c r="M25" s="181"/>
      <c r="N25" s="181"/>
      <c r="O25" s="180"/>
      <c r="V25" s="29" t="s">
        <v>108</v>
      </c>
    </row>
    <row r="26" spans="1:22" ht="35" customHeight="1" x14ac:dyDescent="0.2">
      <c r="A26" s="50"/>
      <c r="B26" s="51"/>
      <c r="C26" s="51"/>
      <c r="D26" s="51"/>
      <c r="E26" s="51"/>
      <c r="F26" s="51"/>
      <c r="G26" s="51"/>
      <c r="H26" s="51"/>
      <c r="I26" s="51"/>
      <c r="J26" s="51"/>
      <c r="K26" s="181"/>
      <c r="L26" s="181"/>
      <c r="M26" s="181"/>
      <c r="N26" s="51"/>
    </row>
    <row r="27" spans="1:22" ht="35" customHeight="1" x14ac:dyDescent="0.2">
      <c r="A27" s="51"/>
      <c r="B27" s="51"/>
      <c r="C27" s="51"/>
      <c r="D27" s="51"/>
      <c r="E27" s="51"/>
      <c r="F27" s="51"/>
      <c r="G27" s="50"/>
      <c r="H27" s="51"/>
      <c r="I27" s="51"/>
      <c r="J27" s="51"/>
      <c r="K27" s="51"/>
      <c r="L27" s="51"/>
      <c r="M27" s="51"/>
      <c r="N27" s="51"/>
    </row>
    <row r="28" spans="1:22" ht="35" customHeight="1" x14ac:dyDescent="0.2">
      <c r="A28" s="51"/>
      <c r="B28" s="51"/>
      <c r="C28" s="51"/>
      <c r="D28" s="51"/>
      <c r="E28" s="51"/>
      <c r="F28" s="51"/>
      <c r="G28" s="50"/>
      <c r="H28" s="51"/>
      <c r="I28" s="51"/>
      <c r="J28" s="51"/>
      <c r="K28" s="51"/>
      <c r="L28" s="51"/>
      <c r="M28" s="51"/>
      <c r="N28" s="51"/>
    </row>
    <row r="29" spans="1:22" ht="35" customHeight="1" x14ac:dyDescent="0.2">
      <c r="A29" s="51"/>
      <c r="B29" s="51"/>
      <c r="C29" s="51"/>
      <c r="D29" s="51"/>
      <c r="E29" s="51"/>
      <c r="F29" s="51"/>
      <c r="G29" s="50"/>
      <c r="H29" s="51"/>
      <c r="I29" s="51"/>
      <c r="J29" s="51"/>
      <c r="K29" s="51"/>
      <c r="L29" s="51"/>
      <c r="M29" s="51"/>
      <c r="N29" s="51"/>
    </row>
    <row r="30" spans="1:22" ht="35" customHeight="1" x14ac:dyDescent="0.2">
      <c r="A30" s="51"/>
      <c r="B30" s="51"/>
      <c r="C30" s="51"/>
      <c r="D30" s="51"/>
      <c r="E30" s="51"/>
      <c r="F30" s="51"/>
      <c r="G30" s="50"/>
      <c r="H30" s="51"/>
      <c r="I30" s="51"/>
      <c r="J30" s="51"/>
      <c r="K30" s="51"/>
      <c r="L30" s="51"/>
      <c r="M30" s="51"/>
      <c r="N30" s="51"/>
    </row>
    <row r="31" spans="1:22" ht="35" customHeight="1" x14ac:dyDescent="0.2">
      <c r="A31" s="51"/>
      <c r="B31" s="51"/>
      <c r="C31" s="51"/>
      <c r="D31" s="51"/>
      <c r="E31" s="51"/>
      <c r="F31" s="51"/>
      <c r="G31" s="50"/>
      <c r="H31" s="51"/>
      <c r="I31" s="51"/>
      <c r="J31" s="51"/>
      <c r="K31" s="51"/>
      <c r="L31" s="51"/>
      <c r="M31" s="51"/>
      <c r="N31" s="51"/>
    </row>
    <row r="32" spans="1:22" ht="35" customHeight="1" x14ac:dyDescent="0.2">
      <c r="A32" s="51"/>
      <c r="B32" s="51"/>
      <c r="C32" s="51"/>
      <c r="D32" s="51"/>
      <c r="E32" s="51"/>
      <c r="F32" s="51"/>
      <c r="G32" s="50"/>
      <c r="H32" s="51"/>
      <c r="I32" s="51"/>
      <c r="J32" s="51"/>
      <c r="K32" s="51"/>
      <c r="L32" s="51"/>
      <c r="M32" s="51"/>
      <c r="N32" s="51"/>
    </row>
    <row r="33" spans="1:17" ht="35" customHeight="1" x14ac:dyDescent="0.2">
      <c r="A33" s="51"/>
      <c r="B33" s="51"/>
      <c r="C33" s="51"/>
      <c r="D33" s="51"/>
      <c r="E33" s="51"/>
      <c r="F33" s="51"/>
      <c r="G33" s="50"/>
      <c r="H33" s="51"/>
      <c r="I33" s="51"/>
      <c r="J33" s="51"/>
      <c r="K33" s="51"/>
      <c r="L33" s="51"/>
      <c r="M33" s="51"/>
      <c r="N33" s="51"/>
    </row>
    <row r="34" spans="1:17" x14ac:dyDescent="0.2">
      <c r="A34" s="29"/>
      <c r="G34" s="29"/>
      <c r="N34" s="29"/>
      <c r="O34" s="29"/>
      <c r="P34" s="29"/>
      <c r="Q34" s="29"/>
    </row>
    <row r="35" spans="1:17" x14ac:dyDescent="0.2">
      <c r="A35" s="29"/>
      <c r="G35" s="29"/>
      <c r="N35" s="29"/>
      <c r="O35" s="29"/>
      <c r="P35" s="29"/>
      <c r="Q35" s="29"/>
    </row>
    <row r="36" spans="1:17" x14ac:dyDescent="0.2">
      <c r="A36" s="29"/>
      <c r="G36" s="29"/>
      <c r="N36" s="29"/>
      <c r="O36" s="29"/>
      <c r="P36" s="29"/>
      <c r="Q36" s="29"/>
    </row>
    <row r="37" spans="1:17" x14ac:dyDescent="0.2">
      <c r="A37" s="29"/>
      <c r="G37" s="29"/>
      <c r="N37" s="29"/>
      <c r="O37" s="29"/>
      <c r="P37" s="29"/>
      <c r="Q37" s="29"/>
    </row>
    <row r="38" spans="1:17" x14ac:dyDescent="0.2">
      <c r="A38" s="29"/>
      <c r="G38" s="29"/>
      <c r="N38" s="29"/>
      <c r="O38" s="29"/>
      <c r="P38" s="29"/>
      <c r="Q38" s="29"/>
    </row>
    <row r="39" spans="1:17" x14ac:dyDescent="0.2">
      <c r="A39" s="29"/>
      <c r="G39" s="29"/>
      <c r="N39" s="29"/>
      <c r="O39" s="29"/>
      <c r="P39" s="29"/>
      <c r="Q39" s="29"/>
    </row>
    <row r="40" spans="1:17" x14ac:dyDescent="0.2">
      <c r="A40" s="29"/>
      <c r="G40" s="29"/>
      <c r="N40" s="29"/>
      <c r="O40" s="29"/>
      <c r="P40" s="29"/>
      <c r="Q40" s="29"/>
    </row>
    <row r="41" spans="1:17" x14ac:dyDescent="0.2">
      <c r="A41" s="29"/>
      <c r="G41" s="29"/>
      <c r="N41" s="29"/>
      <c r="O41" s="29"/>
      <c r="P41" s="29"/>
      <c r="Q41" s="29"/>
    </row>
    <row r="42" spans="1:17" x14ac:dyDescent="0.2">
      <c r="A42" s="29"/>
      <c r="G42" s="29"/>
      <c r="N42" s="29"/>
      <c r="O42" s="29"/>
      <c r="P42" s="29"/>
      <c r="Q42" s="29"/>
    </row>
    <row r="43" spans="1:17" x14ac:dyDescent="0.2">
      <c r="A43" s="29"/>
      <c r="G43" s="29"/>
      <c r="N43" s="29"/>
      <c r="O43" s="29"/>
      <c r="P43" s="29"/>
      <c r="Q43" s="29"/>
    </row>
    <row r="44" spans="1:17" x14ac:dyDescent="0.2">
      <c r="A44" s="29"/>
      <c r="G44" s="29"/>
      <c r="N44" s="29"/>
      <c r="O44" s="29"/>
      <c r="P44" s="29"/>
      <c r="Q44" s="29"/>
    </row>
    <row r="45" spans="1:17" x14ac:dyDescent="0.2">
      <c r="A45" s="29"/>
      <c r="G45" s="29"/>
      <c r="N45" s="29"/>
      <c r="O45" s="29"/>
      <c r="P45" s="29"/>
      <c r="Q45" s="29"/>
    </row>
    <row r="46" spans="1:17" x14ac:dyDescent="0.2">
      <c r="A46" s="29"/>
      <c r="G46" s="29"/>
      <c r="N46" s="29"/>
      <c r="O46" s="29"/>
      <c r="P46" s="29"/>
      <c r="Q46" s="29"/>
    </row>
    <row r="47" spans="1:17" x14ac:dyDescent="0.2">
      <c r="A47" s="29"/>
      <c r="G47" s="29"/>
      <c r="N47" s="29"/>
      <c r="O47" s="29"/>
      <c r="P47" s="29"/>
      <c r="Q47" s="29"/>
    </row>
    <row r="48" spans="1:17" x14ac:dyDescent="0.2">
      <c r="A48" s="29"/>
      <c r="G48" s="29"/>
      <c r="N48" s="29"/>
      <c r="O48" s="29"/>
      <c r="P48" s="29"/>
      <c r="Q48" s="29"/>
    </row>
    <row r="49" s="29" customFormat="1" x14ac:dyDescent="0.2"/>
    <row r="50" s="29" customFormat="1" x14ac:dyDescent="0.2"/>
    <row r="51" s="29" customFormat="1" x14ac:dyDescent="0.2"/>
    <row r="52" s="29" customFormat="1" x14ac:dyDescent="0.2"/>
    <row r="53" s="29" customFormat="1" x14ac:dyDescent="0.2"/>
    <row r="54" s="29" customFormat="1" x14ac:dyDescent="0.2"/>
    <row r="55" s="29" customFormat="1" x14ac:dyDescent="0.2"/>
    <row r="56" s="29" customFormat="1" x14ac:dyDescent="0.2"/>
    <row r="57" s="29" customFormat="1" x14ac:dyDescent="0.2"/>
    <row r="58" s="29" customFormat="1" x14ac:dyDescent="0.2"/>
    <row r="59" s="29" customFormat="1" x14ac:dyDescent="0.2"/>
    <row r="60" s="29" customFormat="1" x14ac:dyDescent="0.2"/>
    <row r="61" s="29" customFormat="1" x14ac:dyDescent="0.2"/>
    <row r="62" s="29" customFormat="1" x14ac:dyDescent="0.2"/>
    <row r="63" s="29" customFormat="1" x14ac:dyDescent="0.2"/>
    <row r="64" s="29" customFormat="1" x14ac:dyDescent="0.2"/>
    <row r="65" s="29" customFormat="1" x14ac:dyDescent="0.2"/>
    <row r="66" s="29" customFormat="1" x14ac:dyDescent="0.2"/>
    <row r="67" s="29" customFormat="1" x14ac:dyDescent="0.2"/>
    <row r="68" s="29" customFormat="1" x14ac:dyDescent="0.2"/>
    <row r="69" s="29" customFormat="1" x14ac:dyDescent="0.2"/>
    <row r="70" s="29" customFormat="1" x14ac:dyDescent="0.2"/>
    <row r="71" s="29" customFormat="1" x14ac:dyDescent="0.2"/>
    <row r="72" s="29" customFormat="1" x14ac:dyDescent="0.2"/>
    <row r="73" s="29" customFormat="1" x14ac:dyDescent="0.2"/>
    <row r="74" s="29" customFormat="1" x14ac:dyDescent="0.2"/>
    <row r="75" s="29" customFormat="1" x14ac:dyDescent="0.2"/>
    <row r="76" s="29" customFormat="1" x14ac:dyDescent="0.2"/>
    <row r="77" s="29" customFormat="1" x14ac:dyDescent="0.2"/>
    <row r="78" s="29" customFormat="1" x14ac:dyDescent="0.2"/>
    <row r="79" s="29" customFormat="1" x14ac:dyDescent="0.2"/>
    <row r="80" s="29" customFormat="1" x14ac:dyDescent="0.2"/>
    <row r="81" s="29" customFormat="1" x14ac:dyDescent="0.2"/>
    <row r="82" s="29" customFormat="1" x14ac:dyDescent="0.2"/>
    <row r="83" s="29" customFormat="1" x14ac:dyDescent="0.2"/>
    <row r="84" s="29" customFormat="1" x14ac:dyDescent="0.2"/>
    <row r="85" s="29" customFormat="1" x14ac:dyDescent="0.2"/>
    <row r="86" s="29" customFormat="1" x14ac:dyDescent="0.2"/>
    <row r="87" s="29" customFormat="1" x14ac:dyDescent="0.2"/>
    <row r="88" s="29" customFormat="1" x14ac:dyDescent="0.2"/>
    <row r="89" s="29" customFormat="1" x14ac:dyDescent="0.2"/>
    <row r="90" s="29" customFormat="1" x14ac:dyDescent="0.2"/>
    <row r="91" s="29" customFormat="1" x14ac:dyDescent="0.2"/>
    <row r="92" s="29" customFormat="1" x14ac:dyDescent="0.2"/>
    <row r="93" s="29" customFormat="1" x14ac:dyDescent="0.2"/>
    <row r="94" s="29" customFormat="1" x14ac:dyDescent="0.2"/>
    <row r="95" s="29" customFormat="1" x14ac:dyDescent="0.2"/>
    <row r="96" s="29" customFormat="1" x14ac:dyDescent="0.2"/>
    <row r="97" s="29" customFormat="1" x14ac:dyDescent="0.2"/>
    <row r="98" s="29" customFormat="1" x14ac:dyDescent="0.2"/>
    <row r="99" s="29" customFormat="1" x14ac:dyDescent="0.2"/>
    <row r="100" s="29" customFormat="1" x14ac:dyDescent="0.2"/>
    <row r="101" s="29" customFormat="1" x14ac:dyDescent="0.2"/>
    <row r="102" s="29" customFormat="1" x14ac:dyDescent="0.2"/>
    <row r="103" s="29" customFormat="1" x14ac:dyDescent="0.2"/>
    <row r="104" s="29" customFormat="1" x14ac:dyDescent="0.2"/>
    <row r="105" s="29" customFormat="1" x14ac:dyDescent="0.2"/>
    <row r="106" s="29" customFormat="1" x14ac:dyDescent="0.2"/>
    <row r="107" s="29" customFormat="1" x14ac:dyDescent="0.2"/>
    <row r="108" s="29" customFormat="1" x14ac:dyDescent="0.2"/>
    <row r="109" s="29" customFormat="1" x14ac:dyDescent="0.2"/>
    <row r="110" s="29" customFormat="1" x14ac:dyDescent="0.2"/>
    <row r="111" s="29" customFormat="1" x14ac:dyDescent="0.2"/>
    <row r="112" s="29" customFormat="1" x14ac:dyDescent="0.2"/>
    <row r="113" s="29" customFormat="1" x14ac:dyDescent="0.2"/>
    <row r="114" s="29" customFormat="1" x14ac:dyDescent="0.2"/>
    <row r="115" s="29" customFormat="1" x14ac:dyDescent="0.2"/>
    <row r="116" s="29" customFormat="1" x14ac:dyDescent="0.2"/>
    <row r="117" s="29" customFormat="1" x14ac:dyDescent="0.2"/>
    <row r="118" s="29" customFormat="1" x14ac:dyDescent="0.2"/>
    <row r="119" s="29" customFormat="1" x14ac:dyDescent="0.2"/>
    <row r="120" s="29" customFormat="1" x14ac:dyDescent="0.2"/>
    <row r="121" s="29" customFormat="1" x14ac:dyDescent="0.2"/>
    <row r="122" s="29" customFormat="1" x14ac:dyDescent="0.2"/>
    <row r="123" s="29" customFormat="1" x14ac:dyDescent="0.2"/>
    <row r="124" s="29" customFormat="1" x14ac:dyDescent="0.2"/>
    <row r="125" s="29" customFormat="1" x14ac:dyDescent="0.2"/>
    <row r="126" s="29" customFormat="1" x14ac:dyDescent="0.2"/>
    <row r="127" s="29" customFormat="1" x14ac:dyDescent="0.2"/>
    <row r="128" s="29" customFormat="1" x14ac:dyDescent="0.2"/>
    <row r="129" s="29" customFormat="1" x14ac:dyDescent="0.2"/>
    <row r="130" s="29" customFormat="1" x14ac:dyDescent="0.2"/>
    <row r="131" s="29" customFormat="1" x14ac:dyDescent="0.2"/>
    <row r="132" s="29" customFormat="1" x14ac:dyDescent="0.2"/>
    <row r="133" s="29" customFormat="1" x14ac:dyDescent="0.2"/>
    <row r="134" s="29" customFormat="1" x14ac:dyDescent="0.2"/>
    <row r="135" s="29" customFormat="1" x14ac:dyDescent="0.2"/>
    <row r="136" s="29" customFormat="1" x14ac:dyDescent="0.2"/>
    <row r="137" s="29" customFormat="1" x14ac:dyDescent="0.2"/>
    <row r="138" s="29" customFormat="1" x14ac:dyDescent="0.2"/>
    <row r="139" s="29" customFormat="1" x14ac:dyDescent="0.2"/>
    <row r="140" s="29" customFormat="1" x14ac:dyDescent="0.2"/>
    <row r="141" s="29" customFormat="1" x14ac:dyDescent="0.2"/>
    <row r="142" s="29" customFormat="1" x14ac:dyDescent="0.2"/>
    <row r="143" s="29" customFormat="1" x14ac:dyDescent="0.2"/>
    <row r="144" s="29" customFormat="1" x14ac:dyDescent="0.2"/>
    <row r="145" s="29" customFormat="1" x14ac:dyDescent="0.2"/>
    <row r="146" s="29" customFormat="1" x14ac:dyDescent="0.2"/>
    <row r="147" s="29" customFormat="1" x14ac:dyDescent="0.2"/>
    <row r="148" s="29" customFormat="1" x14ac:dyDescent="0.2"/>
    <row r="149" s="29" customFormat="1" x14ac:dyDescent="0.2"/>
    <row r="150" s="29" customFormat="1" x14ac:dyDescent="0.2"/>
    <row r="151" s="29" customFormat="1" x14ac:dyDescent="0.2"/>
    <row r="152" s="29" customFormat="1" x14ac:dyDescent="0.2"/>
    <row r="153" s="29" customFormat="1" x14ac:dyDescent="0.2"/>
    <row r="154" s="29" customFormat="1" x14ac:dyDescent="0.2"/>
    <row r="155" s="29" customFormat="1" x14ac:dyDescent="0.2"/>
    <row r="156" s="29" customFormat="1" x14ac:dyDescent="0.2"/>
    <row r="157" s="29" customFormat="1" x14ac:dyDescent="0.2"/>
    <row r="158" s="29" customFormat="1" x14ac:dyDescent="0.2"/>
    <row r="159" s="29" customFormat="1" x14ac:dyDescent="0.2"/>
    <row r="160" s="29" customFormat="1" x14ac:dyDescent="0.2"/>
    <row r="161" s="29" customFormat="1" x14ac:dyDescent="0.2"/>
    <row r="162" s="29" customFormat="1" x14ac:dyDescent="0.2"/>
    <row r="163" s="29" customFormat="1" x14ac:dyDescent="0.2"/>
    <row r="164" s="29" customFormat="1" x14ac:dyDescent="0.2"/>
    <row r="165" s="29" customFormat="1" x14ac:dyDescent="0.2"/>
    <row r="166" s="29" customFormat="1" x14ac:dyDescent="0.2"/>
    <row r="167" s="29" customFormat="1" x14ac:dyDescent="0.2"/>
    <row r="168" s="29" customFormat="1" x14ac:dyDescent="0.2"/>
    <row r="169" s="29" customFormat="1" x14ac:dyDescent="0.2"/>
    <row r="170" s="29" customFormat="1" x14ac:dyDescent="0.2"/>
    <row r="171" s="29" customFormat="1" x14ac:dyDescent="0.2"/>
    <row r="172" s="29" customFormat="1" x14ac:dyDescent="0.2"/>
    <row r="173" s="29" customFormat="1" x14ac:dyDescent="0.2"/>
    <row r="174" s="29" customFormat="1" x14ac:dyDescent="0.2"/>
    <row r="175" s="29" customFormat="1" x14ac:dyDescent="0.2"/>
    <row r="176" s="29" customFormat="1" x14ac:dyDescent="0.2"/>
    <row r="177" s="29" customFormat="1" x14ac:dyDescent="0.2"/>
    <row r="178" s="29" customFormat="1" x14ac:dyDescent="0.2"/>
    <row r="179" s="29" customFormat="1" x14ac:dyDescent="0.2"/>
    <row r="180" s="29" customFormat="1" x14ac:dyDescent="0.2"/>
    <row r="181" s="29" customFormat="1" x14ac:dyDescent="0.2"/>
    <row r="182" s="29" customFormat="1" x14ac:dyDescent="0.2"/>
    <row r="183" s="29" customFormat="1" x14ac:dyDescent="0.2"/>
    <row r="184" s="29" customFormat="1" x14ac:dyDescent="0.2"/>
    <row r="185" s="29" customFormat="1" x14ac:dyDescent="0.2"/>
    <row r="186" s="29" customFormat="1" x14ac:dyDescent="0.2"/>
    <row r="187" s="29" customFormat="1" x14ac:dyDescent="0.2"/>
    <row r="188" s="29" customFormat="1" x14ac:dyDescent="0.2"/>
    <row r="189" s="29" customFormat="1" x14ac:dyDescent="0.2"/>
    <row r="190" s="29" customFormat="1" x14ac:dyDescent="0.2"/>
    <row r="191" s="29" customFormat="1" x14ac:dyDescent="0.2"/>
    <row r="192" s="29" customFormat="1" x14ac:dyDescent="0.2"/>
    <row r="193" s="29" customFormat="1" x14ac:dyDescent="0.2"/>
    <row r="194" s="29" customFormat="1" x14ac:dyDescent="0.2"/>
    <row r="195" s="29" customFormat="1" x14ac:dyDescent="0.2"/>
    <row r="196" s="29" customFormat="1" x14ac:dyDescent="0.2"/>
    <row r="197" s="29" customFormat="1" x14ac:dyDescent="0.2"/>
    <row r="198" s="29" customFormat="1" x14ac:dyDescent="0.2"/>
    <row r="199" s="29" customFormat="1" x14ac:dyDescent="0.2"/>
    <row r="200" s="29" customFormat="1" x14ac:dyDescent="0.2"/>
    <row r="201" s="29" customFormat="1" x14ac:dyDescent="0.2"/>
    <row r="202" s="29" customFormat="1" x14ac:dyDescent="0.2"/>
    <row r="203" s="29" customFormat="1" x14ac:dyDescent="0.2"/>
    <row r="204" s="29" customFormat="1" x14ac:dyDescent="0.2"/>
    <row r="205" s="29" customFormat="1" x14ac:dyDescent="0.2"/>
    <row r="206" s="29" customFormat="1" x14ac:dyDescent="0.2"/>
    <row r="207" s="29" customFormat="1" x14ac:dyDescent="0.2"/>
    <row r="208" s="29" customFormat="1" x14ac:dyDescent="0.2"/>
    <row r="209" s="29" customFormat="1" x14ac:dyDescent="0.2"/>
    <row r="210" s="29" customFormat="1" x14ac:dyDescent="0.2"/>
    <row r="211" s="29" customFormat="1" x14ac:dyDescent="0.2"/>
    <row r="212" s="29" customFormat="1" x14ac:dyDescent="0.2"/>
    <row r="213" s="29" customFormat="1" x14ac:dyDescent="0.2"/>
    <row r="214" s="29" customFormat="1" x14ac:dyDescent="0.2"/>
    <row r="215" s="29" customFormat="1" x14ac:dyDescent="0.2"/>
    <row r="216" s="29" customFormat="1" x14ac:dyDescent="0.2"/>
    <row r="217" s="29" customFormat="1" x14ac:dyDescent="0.2"/>
    <row r="218" s="29" customFormat="1" x14ac:dyDescent="0.2"/>
    <row r="219" s="29" customFormat="1" x14ac:dyDescent="0.2"/>
    <row r="220" s="29" customFormat="1" x14ac:dyDescent="0.2"/>
    <row r="221" s="29" customFormat="1" x14ac:dyDescent="0.2"/>
    <row r="222" s="29" customFormat="1" x14ac:dyDescent="0.2"/>
    <row r="223" s="29" customFormat="1" x14ac:dyDescent="0.2"/>
    <row r="224" s="29" customFormat="1" x14ac:dyDescent="0.2"/>
    <row r="225" s="29" customFormat="1" x14ac:dyDescent="0.2"/>
    <row r="226" s="29" customFormat="1" x14ac:dyDescent="0.2"/>
    <row r="227" s="29" customFormat="1" x14ac:dyDescent="0.2"/>
    <row r="228" s="29" customFormat="1" x14ac:dyDescent="0.2"/>
    <row r="229" s="29" customFormat="1" x14ac:dyDescent="0.2"/>
    <row r="230" s="29" customFormat="1" x14ac:dyDescent="0.2"/>
    <row r="231" s="29" customFormat="1" x14ac:dyDescent="0.2"/>
    <row r="232" s="29" customFormat="1" x14ac:dyDescent="0.2"/>
    <row r="233" s="29" customFormat="1" x14ac:dyDescent="0.2"/>
    <row r="234" s="29" customFormat="1" x14ac:dyDescent="0.2"/>
    <row r="235" s="29" customFormat="1" x14ac:dyDescent="0.2"/>
    <row r="236" s="29" customFormat="1" x14ac:dyDescent="0.2"/>
    <row r="237" s="29" customFormat="1" x14ac:dyDescent="0.2"/>
    <row r="238" s="29" customFormat="1" x14ac:dyDescent="0.2"/>
    <row r="239" s="29" customFormat="1" x14ac:dyDescent="0.2"/>
    <row r="240" s="29" customFormat="1" x14ac:dyDescent="0.2"/>
    <row r="241" s="29" customFormat="1" x14ac:dyDescent="0.2"/>
    <row r="242" s="29" customFormat="1" x14ac:dyDescent="0.2"/>
    <row r="243" s="29" customFormat="1" x14ac:dyDescent="0.2"/>
    <row r="244" s="29" customFormat="1" x14ac:dyDescent="0.2"/>
    <row r="245" s="29" customFormat="1" x14ac:dyDescent="0.2"/>
    <row r="246" s="29" customFormat="1" x14ac:dyDescent="0.2"/>
    <row r="247" s="29" customFormat="1" x14ac:dyDescent="0.2"/>
    <row r="248" s="29" customFormat="1" x14ac:dyDescent="0.2"/>
    <row r="249" s="29" customFormat="1" x14ac:dyDescent="0.2"/>
    <row r="250" s="29" customFormat="1" x14ac:dyDescent="0.2"/>
    <row r="251" s="29" customFormat="1" x14ac:dyDescent="0.2"/>
    <row r="252" s="29" customFormat="1" x14ac:dyDescent="0.2"/>
    <row r="253" s="29" customFormat="1" x14ac:dyDescent="0.2"/>
    <row r="254" s="29" customFormat="1" x14ac:dyDescent="0.2"/>
    <row r="255" s="29" customFormat="1" x14ac:dyDescent="0.2"/>
    <row r="256" s="29" customFormat="1" x14ac:dyDescent="0.2"/>
    <row r="257" s="29" customFormat="1" x14ac:dyDescent="0.2"/>
    <row r="258" s="29" customFormat="1" x14ac:dyDescent="0.2"/>
    <row r="259" s="29" customFormat="1" x14ac:dyDescent="0.2"/>
    <row r="260" s="29" customFormat="1" x14ac:dyDescent="0.2"/>
    <row r="261" s="29" customFormat="1" x14ac:dyDescent="0.2"/>
    <row r="262" s="29" customFormat="1" x14ac:dyDescent="0.2"/>
    <row r="263" s="29" customFormat="1" x14ac:dyDescent="0.2"/>
    <row r="264" s="29" customFormat="1" x14ac:dyDescent="0.2"/>
    <row r="265" s="29" customFormat="1" x14ac:dyDescent="0.2"/>
    <row r="266" s="29" customFormat="1" x14ac:dyDescent="0.2"/>
    <row r="267" s="29" customFormat="1" x14ac:dyDescent="0.2"/>
    <row r="268" s="29" customFormat="1" x14ac:dyDescent="0.2"/>
    <row r="269" s="29" customFormat="1" x14ac:dyDescent="0.2"/>
    <row r="270" s="29" customFormat="1" x14ac:dyDescent="0.2"/>
    <row r="271" s="29" customFormat="1" x14ac:dyDescent="0.2"/>
    <row r="272" s="29" customFormat="1" x14ac:dyDescent="0.2"/>
    <row r="273" s="29" customFormat="1" x14ac:dyDescent="0.2"/>
    <row r="274" s="29" customFormat="1" x14ac:dyDescent="0.2"/>
    <row r="275" s="29" customFormat="1" x14ac:dyDescent="0.2"/>
    <row r="276" s="29" customFormat="1" x14ac:dyDescent="0.2"/>
    <row r="277" s="29" customFormat="1" x14ac:dyDescent="0.2"/>
    <row r="278" s="29" customFormat="1" x14ac:dyDescent="0.2"/>
    <row r="279" s="29" customFormat="1" x14ac:dyDescent="0.2"/>
    <row r="280" s="29" customFormat="1" x14ac:dyDescent="0.2"/>
    <row r="281" s="29" customFormat="1" x14ac:dyDescent="0.2"/>
    <row r="282" s="29" customFormat="1" x14ac:dyDescent="0.2"/>
    <row r="283" s="29" customFormat="1" x14ac:dyDescent="0.2"/>
    <row r="284" s="29" customFormat="1" x14ac:dyDescent="0.2"/>
    <row r="285" s="29" customFormat="1" x14ac:dyDescent="0.2"/>
    <row r="286" s="29" customFormat="1" x14ac:dyDescent="0.2"/>
    <row r="287" s="29" customFormat="1" x14ac:dyDescent="0.2"/>
    <row r="288" s="29" customFormat="1" x14ac:dyDescent="0.2"/>
    <row r="289" s="29" customFormat="1" x14ac:dyDescent="0.2"/>
    <row r="290" s="29" customFormat="1" x14ac:dyDescent="0.2"/>
    <row r="291" s="29" customFormat="1" x14ac:dyDescent="0.2"/>
    <row r="292" s="29" customFormat="1" x14ac:dyDescent="0.2"/>
    <row r="293" s="29" customFormat="1" x14ac:dyDescent="0.2"/>
    <row r="294" s="29" customFormat="1" x14ac:dyDescent="0.2"/>
    <row r="295" s="29" customFormat="1" x14ac:dyDescent="0.2"/>
    <row r="296" s="29" customFormat="1" x14ac:dyDescent="0.2"/>
    <row r="297" s="29" customFormat="1" x14ac:dyDescent="0.2"/>
    <row r="298" s="29" customFormat="1" x14ac:dyDescent="0.2"/>
    <row r="299" s="29" customFormat="1" x14ac:dyDescent="0.2"/>
    <row r="300" s="29" customFormat="1" x14ac:dyDescent="0.2"/>
    <row r="301" s="29" customFormat="1" x14ac:dyDescent="0.2"/>
    <row r="302" s="29" customFormat="1" x14ac:dyDescent="0.2"/>
    <row r="303" s="29" customFormat="1" x14ac:dyDescent="0.2"/>
    <row r="304" s="29" customFormat="1" x14ac:dyDescent="0.2"/>
    <row r="305" s="29" customFormat="1" x14ac:dyDescent="0.2"/>
    <row r="306" s="29" customFormat="1" x14ac:dyDescent="0.2"/>
    <row r="307" s="29" customFormat="1" x14ac:dyDescent="0.2"/>
    <row r="308" s="29" customFormat="1" x14ac:dyDescent="0.2"/>
    <row r="309" s="29" customFormat="1" x14ac:dyDescent="0.2"/>
    <row r="310" s="29" customFormat="1" x14ac:dyDescent="0.2"/>
    <row r="311" s="29" customFormat="1" x14ac:dyDescent="0.2"/>
    <row r="312" s="29" customFormat="1" x14ac:dyDescent="0.2"/>
    <row r="313" s="29" customFormat="1" x14ac:dyDescent="0.2"/>
    <row r="314" s="29" customFormat="1" x14ac:dyDescent="0.2"/>
    <row r="315" s="29" customFormat="1" x14ac:dyDescent="0.2"/>
    <row r="316" s="29" customFormat="1" x14ac:dyDescent="0.2"/>
    <row r="317" s="29" customFormat="1" x14ac:dyDescent="0.2"/>
    <row r="318" s="29" customFormat="1" x14ac:dyDescent="0.2"/>
    <row r="319" s="29" customFormat="1" x14ac:dyDescent="0.2"/>
    <row r="320" s="29" customFormat="1" x14ac:dyDescent="0.2"/>
    <row r="321" s="29" customFormat="1" x14ac:dyDescent="0.2"/>
    <row r="322" s="29" customFormat="1" x14ac:dyDescent="0.2"/>
    <row r="323" s="29" customFormat="1" x14ac:dyDescent="0.2"/>
    <row r="324" s="29" customFormat="1" x14ac:dyDescent="0.2"/>
    <row r="325" s="29" customFormat="1" x14ac:dyDescent="0.2"/>
    <row r="326" s="29" customFormat="1" x14ac:dyDescent="0.2"/>
    <row r="327" s="29" customFormat="1" x14ac:dyDescent="0.2"/>
    <row r="328" s="29" customFormat="1" x14ac:dyDescent="0.2"/>
    <row r="329" s="29" customFormat="1" x14ac:dyDescent="0.2"/>
    <row r="330" s="29" customFormat="1" x14ac:dyDescent="0.2"/>
    <row r="331" s="29" customFormat="1" x14ac:dyDescent="0.2"/>
    <row r="332" s="29" customFormat="1" x14ac:dyDescent="0.2"/>
    <row r="333" s="29" customFormat="1" x14ac:dyDescent="0.2"/>
    <row r="334" s="29" customFormat="1" x14ac:dyDescent="0.2"/>
    <row r="335" s="29" customFormat="1" x14ac:dyDescent="0.2"/>
    <row r="336" s="29" customFormat="1" x14ac:dyDescent="0.2"/>
    <row r="337" s="29" customFormat="1" x14ac:dyDescent="0.2"/>
    <row r="338" s="29" customFormat="1" x14ac:dyDescent="0.2"/>
    <row r="339" s="29" customFormat="1" x14ac:dyDescent="0.2"/>
    <row r="340" s="29" customFormat="1" x14ac:dyDescent="0.2"/>
    <row r="341" s="29" customFormat="1" x14ac:dyDescent="0.2"/>
    <row r="342" s="29" customFormat="1" x14ac:dyDescent="0.2"/>
    <row r="343" s="29" customFormat="1" x14ac:dyDescent="0.2"/>
    <row r="344" s="29" customFormat="1" x14ac:dyDescent="0.2"/>
    <row r="345" s="29" customFormat="1" x14ac:dyDescent="0.2"/>
    <row r="346" s="29" customFormat="1" x14ac:dyDescent="0.2"/>
    <row r="347" s="29" customFormat="1" x14ac:dyDescent="0.2"/>
    <row r="348" s="29" customFormat="1" x14ac:dyDescent="0.2"/>
    <row r="349" s="29" customFormat="1" x14ac:dyDescent="0.2"/>
    <row r="350" s="29" customFormat="1" x14ac:dyDescent="0.2"/>
    <row r="351" s="29" customFormat="1" x14ac:dyDescent="0.2"/>
    <row r="352" s="29" customFormat="1" x14ac:dyDescent="0.2"/>
    <row r="353" spans="1:1" x14ac:dyDescent="0.2">
      <c r="A353" s="29"/>
    </row>
    <row r="354" spans="1:1" x14ac:dyDescent="0.2">
      <c r="A354" s="29"/>
    </row>
    <row r="355" spans="1:1" x14ac:dyDescent="0.2">
      <c r="A355" s="29"/>
    </row>
    <row r="356" spans="1:1" x14ac:dyDescent="0.2">
      <c r="A356" s="29"/>
    </row>
    <row r="357" spans="1:1" x14ac:dyDescent="0.2">
      <c r="A357" s="29"/>
    </row>
    <row r="358" spans="1:1" x14ac:dyDescent="0.2">
      <c r="A358" s="29"/>
    </row>
  </sheetData>
  <sheetProtection algorithmName="SHA-512" hashValue="lB7uWXDChir6tDBFDJS20czB2ZKjRp79wDBc4tP3qCCF0JC4OQtEi6okymiuOZplCWv8LJ1fUEasHkOz/l33nQ==" saltValue="qAYTcLY3ug7hIVHqu6Jnlw==" spinCount="100000" sheet="1" scenarios="1" selectLockedCells="1" selectUnlockedCells="1"/>
  <mergeCells count="21">
    <mergeCell ref="K23:L23"/>
    <mergeCell ref="B24:J24"/>
    <mergeCell ref="K10:L10"/>
    <mergeCell ref="K11:L11"/>
    <mergeCell ref="K12:L12"/>
    <mergeCell ref="K13:L13"/>
    <mergeCell ref="K22:L22"/>
    <mergeCell ref="B8:J8"/>
    <mergeCell ref="K18:L18"/>
    <mergeCell ref="K19:L19"/>
    <mergeCell ref="K20:L20"/>
    <mergeCell ref="K21:L21"/>
    <mergeCell ref="K14:L14"/>
    <mergeCell ref="K15:L15"/>
    <mergeCell ref="B16:J16"/>
    <mergeCell ref="K7:L7"/>
    <mergeCell ref="K2:L2"/>
    <mergeCell ref="K3:L3"/>
    <mergeCell ref="K4:L4"/>
    <mergeCell ref="K5:L5"/>
    <mergeCell ref="K6:L6"/>
  </mergeCells>
  <pageMargins left="0.7" right="0.7" top="0.75" bottom="0.75" header="0.3" footer="0.3"/>
  <pageSetup scale="10" orientation="portrait" horizontalDpi="0" verticalDpi="0"/>
  <headerFooter>
    <oddHeader xml:space="preserve">&amp;C&amp;"Calibri (Body),Regular"&amp;28Event Risk Assessment and Mitigation Checklist Tool </oddHeader>
    <oddFooter>&amp;R&amp;D (&amp;T)</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DB5BA-CBE6-EB49-8505-EDBAA0BC2CB0}">
  <dimension ref="A1:K271"/>
  <sheetViews>
    <sheetView topLeftCell="A4" zoomScale="80" zoomScaleNormal="80" workbookViewId="0">
      <selection activeCell="D6" sqref="D6"/>
    </sheetView>
  </sheetViews>
  <sheetFormatPr baseColWidth="10" defaultColWidth="10.83203125" defaultRowHeight="16" x14ac:dyDescent="0.2"/>
  <cols>
    <col min="1" max="2" width="10.83203125" style="4"/>
    <col min="3" max="3" width="123.6640625" style="4" customWidth="1"/>
    <col min="4" max="4" width="17.5" style="4" customWidth="1"/>
    <col min="5" max="6" width="8" style="4" customWidth="1"/>
    <col min="7" max="7" width="32.83203125" style="4" customWidth="1"/>
    <col min="8" max="8" width="29.83203125" style="4" customWidth="1"/>
    <col min="9" max="16384" width="10.83203125" style="4"/>
  </cols>
  <sheetData>
    <row r="1" spans="1:11" ht="67" customHeight="1" x14ac:dyDescent="0.2">
      <c r="A1" s="205" t="s">
        <v>40</v>
      </c>
      <c r="B1" s="205"/>
      <c r="C1" s="205"/>
      <c r="D1" s="205"/>
      <c r="E1" s="205"/>
      <c r="F1" s="205"/>
      <c r="G1" s="205"/>
      <c r="H1" s="205"/>
      <c r="I1" s="205"/>
      <c r="J1" s="205"/>
      <c r="K1" s="205"/>
    </row>
    <row r="2" spans="1:11" x14ac:dyDescent="0.2">
      <c r="A2" s="45"/>
      <c r="B2" s="45"/>
      <c r="C2" s="45"/>
      <c r="D2" s="45"/>
      <c r="E2" s="45"/>
      <c r="F2" s="45"/>
      <c r="G2" s="45"/>
      <c r="H2" s="45"/>
      <c r="I2" s="45"/>
      <c r="J2" s="45"/>
      <c r="K2" s="45"/>
    </row>
    <row r="3" spans="1:11" ht="32.25" customHeight="1" x14ac:dyDescent="0.2">
      <c r="A3" s="204" t="s">
        <v>41</v>
      </c>
      <c r="B3" s="223" t="s">
        <v>240</v>
      </c>
      <c r="C3" s="223"/>
      <c r="D3" s="223"/>
      <c r="E3" s="223"/>
      <c r="F3" s="223"/>
      <c r="G3" s="175"/>
      <c r="H3" s="175"/>
      <c r="I3" s="192" t="s">
        <v>18</v>
      </c>
      <c r="J3" s="192"/>
      <c r="K3" s="175" t="s">
        <v>19</v>
      </c>
    </row>
    <row r="4" spans="1:11" ht="34" x14ac:dyDescent="0.2">
      <c r="A4" s="204"/>
      <c r="B4" s="45"/>
      <c r="C4" s="66" t="s">
        <v>43</v>
      </c>
      <c r="D4" s="45"/>
      <c r="E4" s="45"/>
      <c r="F4" s="45"/>
      <c r="G4" s="45"/>
      <c r="I4" s="194" t="s">
        <v>20</v>
      </c>
      <c r="J4" s="194"/>
      <c r="K4" s="177" t="s">
        <v>21</v>
      </c>
    </row>
    <row r="5" spans="1:11" ht="40" customHeight="1" x14ac:dyDescent="0.2">
      <c r="A5" s="204"/>
      <c r="B5" s="73">
        <v>1</v>
      </c>
      <c r="C5" s="74" t="s">
        <v>41</v>
      </c>
      <c r="D5" s="48" t="s">
        <v>44</v>
      </c>
      <c r="E5" s="11"/>
      <c r="F5" s="11"/>
      <c r="G5" s="48" t="s">
        <v>45</v>
      </c>
      <c r="H5" s="48" t="s">
        <v>46</v>
      </c>
      <c r="I5" s="195" t="s">
        <v>22</v>
      </c>
      <c r="J5" s="195"/>
      <c r="K5" s="178" t="s">
        <v>23</v>
      </c>
    </row>
    <row r="6" spans="1:11" ht="35" customHeight="1" x14ac:dyDescent="0.2">
      <c r="A6" s="204"/>
      <c r="B6" s="79">
        <v>1.1000000000000001</v>
      </c>
      <c r="C6" s="168" t="s">
        <v>47</v>
      </c>
      <c r="D6" s="81" t="s">
        <v>51</v>
      </c>
      <c r="E6" s="58"/>
      <c r="F6" s="58"/>
      <c r="G6" s="173" t="s">
        <v>49</v>
      </c>
      <c r="H6" s="83"/>
      <c r="I6" s="196" t="s">
        <v>24</v>
      </c>
      <c r="J6" s="196"/>
      <c r="K6" s="179" t="s">
        <v>25</v>
      </c>
    </row>
    <row r="7" spans="1:11" ht="35" customHeight="1" x14ac:dyDescent="0.2">
      <c r="A7" s="204"/>
      <c r="B7" s="79">
        <v>1.2</v>
      </c>
      <c r="C7" s="168" t="s">
        <v>241</v>
      </c>
      <c r="D7" s="81" t="s">
        <v>51</v>
      </c>
      <c r="E7" s="58"/>
      <c r="F7" s="58"/>
      <c r="G7" s="83"/>
      <c r="H7" s="83"/>
      <c r="I7" s="198" t="s">
        <v>26</v>
      </c>
      <c r="J7" s="198"/>
      <c r="K7" s="167" t="s">
        <v>27</v>
      </c>
    </row>
    <row r="8" spans="1:11" ht="35" customHeight="1" x14ac:dyDescent="0.2">
      <c r="A8" s="204"/>
      <c r="B8" s="79">
        <v>1.3</v>
      </c>
      <c r="C8" s="168" t="s">
        <v>52</v>
      </c>
      <c r="D8" s="81" t="s">
        <v>51</v>
      </c>
      <c r="E8" s="58"/>
      <c r="F8" s="58"/>
      <c r="G8" s="83"/>
      <c r="H8" s="83"/>
      <c r="I8" s="197" t="s">
        <v>28</v>
      </c>
      <c r="J8" s="197"/>
      <c r="K8" s="30" t="s">
        <v>29</v>
      </c>
    </row>
    <row r="9" spans="1:11" ht="35" customHeight="1" x14ac:dyDescent="0.2">
      <c r="A9" s="204"/>
      <c r="B9" s="79">
        <v>1.4</v>
      </c>
      <c r="C9" s="168" t="s">
        <v>53</v>
      </c>
      <c r="D9" s="81" t="s">
        <v>48</v>
      </c>
      <c r="E9" s="58"/>
      <c r="F9" s="58"/>
      <c r="G9" s="83"/>
      <c r="H9" s="83"/>
      <c r="I9" s="45"/>
      <c r="J9" s="45"/>
      <c r="K9" s="45"/>
    </row>
    <row r="10" spans="1:11" ht="35" customHeight="1" x14ac:dyDescent="0.2">
      <c r="A10" s="204"/>
      <c r="B10" s="79">
        <v>1.5</v>
      </c>
      <c r="C10" s="168" t="s">
        <v>54</v>
      </c>
      <c r="D10" s="81" t="s">
        <v>48</v>
      </c>
      <c r="E10" s="58"/>
      <c r="F10" s="58"/>
      <c r="G10" s="83"/>
      <c r="H10" s="83"/>
      <c r="I10" s="45"/>
      <c r="J10" s="45"/>
      <c r="K10" s="45"/>
    </row>
    <row r="11" spans="1:11" ht="35" customHeight="1" x14ac:dyDescent="0.2">
      <c r="A11" s="204"/>
      <c r="B11" s="79">
        <v>1.6</v>
      </c>
      <c r="C11" s="168" t="s">
        <v>55</v>
      </c>
      <c r="D11" s="81" t="s">
        <v>48</v>
      </c>
      <c r="E11" s="58"/>
      <c r="F11" s="58"/>
      <c r="G11" s="83"/>
      <c r="H11" s="83"/>
      <c r="I11" s="45"/>
      <c r="J11" s="45"/>
      <c r="K11" s="45"/>
    </row>
    <row r="12" spans="1:11" ht="35" customHeight="1" x14ac:dyDescent="0.2">
      <c r="A12" s="204"/>
      <c r="B12" s="79">
        <v>1.7</v>
      </c>
      <c r="C12" s="168" t="s">
        <v>443</v>
      </c>
      <c r="D12" s="81" t="s">
        <v>51</v>
      </c>
      <c r="E12" s="58"/>
      <c r="F12" s="58"/>
      <c r="G12" s="83"/>
      <c r="H12" s="83"/>
      <c r="I12" s="45"/>
      <c r="J12" s="45"/>
      <c r="K12" s="45"/>
    </row>
    <row r="13" spans="1:11" ht="35" customHeight="1" x14ac:dyDescent="0.2">
      <c r="A13" s="204"/>
      <c r="B13" s="79">
        <v>1.8</v>
      </c>
      <c r="C13" s="168" t="s">
        <v>444</v>
      </c>
      <c r="D13" s="81" t="s">
        <v>48</v>
      </c>
      <c r="E13" s="58"/>
      <c r="F13" s="58"/>
      <c r="G13" s="83"/>
      <c r="H13" s="83"/>
      <c r="I13" s="45"/>
      <c r="J13" s="45"/>
      <c r="K13" s="45"/>
    </row>
    <row r="14" spans="1:11" ht="35" customHeight="1" x14ac:dyDescent="0.2">
      <c r="A14" s="204"/>
      <c r="B14" s="79">
        <v>1.9</v>
      </c>
      <c r="C14" s="168" t="s">
        <v>445</v>
      </c>
      <c r="D14" s="81" t="s">
        <v>51</v>
      </c>
      <c r="E14" s="58"/>
      <c r="F14" s="58"/>
      <c r="G14" s="83"/>
      <c r="H14" s="83"/>
      <c r="I14" s="45"/>
      <c r="J14" s="45"/>
      <c r="K14" s="45"/>
    </row>
    <row r="15" spans="1:11" ht="35" customHeight="1" x14ac:dyDescent="0.2">
      <c r="A15" s="204"/>
      <c r="B15" s="79" t="s">
        <v>56</v>
      </c>
      <c r="C15" s="168" t="s">
        <v>446</v>
      </c>
      <c r="D15" s="81" t="s">
        <v>51</v>
      </c>
      <c r="E15" s="58"/>
      <c r="F15" s="58"/>
      <c r="G15" s="83"/>
      <c r="H15" s="83"/>
      <c r="I15" s="45"/>
      <c r="J15" s="45"/>
      <c r="K15" s="45"/>
    </row>
    <row r="16" spans="1:11" ht="35" customHeight="1" x14ac:dyDescent="0.2">
      <c r="A16" s="204"/>
      <c r="B16" s="79">
        <v>1.1100000000000001</v>
      </c>
      <c r="C16" s="168" t="s">
        <v>463</v>
      </c>
      <c r="D16" s="81" t="s">
        <v>48</v>
      </c>
      <c r="E16" s="58"/>
      <c r="F16" s="58"/>
      <c r="G16" s="83"/>
      <c r="H16" s="83"/>
      <c r="I16" s="45"/>
      <c r="J16" s="45"/>
      <c r="K16" s="45"/>
    </row>
    <row r="17" spans="1:11" ht="35" customHeight="1" x14ac:dyDescent="0.2">
      <c r="A17" s="204"/>
      <c r="B17" s="79">
        <v>1.1200000000000001</v>
      </c>
      <c r="C17" s="168" t="s">
        <v>57</v>
      </c>
      <c r="D17" s="81" t="s">
        <v>48</v>
      </c>
      <c r="E17" s="58"/>
      <c r="F17" s="58"/>
      <c r="G17" s="83"/>
      <c r="H17" s="83"/>
      <c r="I17" s="45"/>
      <c r="J17" s="45"/>
      <c r="K17" s="45"/>
    </row>
    <row r="18" spans="1:11" ht="35" customHeight="1" x14ac:dyDescent="0.2">
      <c r="A18" s="204"/>
      <c r="B18" s="79">
        <v>1.1299999999999999</v>
      </c>
      <c r="C18" s="168" t="s">
        <v>58</v>
      </c>
      <c r="D18" s="81" t="s">
        <v>48</v>
      </c>
      <c r="E18" s="58"/>
      <c r="F18" s="58"/>
      <c r="G18" s="83"/>
      <c r="H18" s="83"/>
      <c r="I18" s="45"/>
      <c r="J18" s="45"/>
      <c r="K18" s="45"/>
    </row>
    <row r="19" spans="1:11" ht="50.25" customHeight="1" x14ac:dyDescent="0.2">
      <c r="A19" s="204"/>
      <c r="B19" s="79">
        <v>1.1399999999999999</v>
      </c>
      <c r="C19" s="168" t="s">
        <v>59</v>
      </c>
      <c r="D19" s="81" t="s">
        <v>48</v>
      </c>
      <c r="E19" s="58"/>
      <c r="F19" s="58"/>
      <c r="G19" s="83"/>
      <c r="H19" s="83"/>
      <c r="I19" s="45"/>
      <c r="J19" s="45"/>
      <c r="K19" s="45"/>
    </row>
    <row r="20" spans="1:11" ht="50.25" customHeight="1" x14ac:dyDescent="0.2">
      <c r="A20" s="204"/>
      <c r="B20" s="79">
        <v>1.1499999999999999</v>
      </c>
      <c r="C20" s="168" t="s">
        <v>447</v>
      </c>
      <c r="D20" s="81" t="s">
        <v>51</v>
      </c>
      <c r="E20" s="58"/>
      <c r="F20" s="58"/>
      <c r="G20" s="83"/>
      <c r="H20" s="83"/>
      <c r="I20" s="45"/>
      <c r="J20" s="45"/>
      <c r="K20" s="45"/>
    </row>
    <row r="21" spans="1:11" ht="20.25" customHeight="1" x14ac:dyDescent="0.2">
      <c r="A21" s="204"/>
      <c r="B21" s="75"/>
      <c r="C21" s="76"/>
      <c r="D21" s="11" t="s">
        <v>62</v>
      </c>
      <c r="E21" s="11" t="s">
        <v>63</v>
      </c>
      <c r="F21" s="11"/>
      <c r="G21" s="11"/>
      <c r="H21" s="11"/>
      <c r="I21" s="11"/>
      <c r="J21" s="11"/>
      <c r="K21" s="11"/>
    </row>
    <row r="22" spans="1:11" ht="21" customHeight="1" x14ac:dyDescent="0.2">
      <c r="A22" s="204"/>
      <c r="B22" s="75"/>
      <c r="C22" s="76"/>
      <c r="D22" s="170"/>
      <c r="E22" s="27"/>
      <c r="F22" s="26"/>
      <c r="G22" s="45"/>
      <c r="H22" s="45"/>
      <c r="I22" s="45"/>
      <c r="J22" s="45"/>
      <c r="K22" s="45"/>
    </row>
    <row r="23" spans="1:11" ht="21" customHeight="1" x14ac:dyDescent="0.2">
      <c r="A23" s="204"/>
      <c r="B23" s="75"/>
      <c r="C23" s="76"/>
      <c r="D23" s="170">
        <f>COUNTIF(D17:D20,"Oui")+COUNTIF(D6:D16,"Non")</f>
        <v>9</v>
      </c>
      <c r="E23" s="27"/>
      <c r="F23" s="26"/>
      <c r="G23" s="45"/>
      <c r="H23" s="45"/>
      <c r="I23" s="45"/>
      <c r="J23" s="45"/>
      <c r="K23" s="45"/>
    </row>
    <row r="24" spans="1:11" ht="21" customHeight="1" x14ac:dyDescent="0.2">
      <c r="A24" s="204"/>
      <c r="B24" s="75"/>
      <c r="C24" s="77" t="s">
        <v>64</v>
      </c>
      <c r="D24" s="15">
        <v>15</v>
      </c>
      <c r="E24" s="43">
        <f>D23/D24</f>
        <v>0.6</v>
      </c>
      <c r="F24" s="15"/>
      <c r="G24" s="11"/>
      <c r="H24" s="11"/>
      <c r="I24" s="11"/>
      <c r="J24" s="11"/>
      <c r="K24" s="11"/>
    </row>
    <row r="25" spans="1:11" ht="16" customHeight="1" x14ac:dyDescent="0.2">
      <c r="B25" s="45"/>
      <c r="C25" s="45"/>
      <c r="D25" s="45"/>
      <c r="E25" s="45"/>
      <c r="F25" s="45"/>
      <c r="G25" s="45"/>
      <c r="H25" s="45"/>
      <c r="I25" s="45"/>
      <c r="J25" s="45"/>
      <c r="K25" s="45"/>
    </row>
    <row r="26" spans="1:11" ht="30" customHeight="1" x14ac:dyDescent="0.2">
      <c r="A26" s="210" t="s">
        <v>242</v>
      </c>
      <c r="B26" s="220" t="s">
        <v>243</v>
      </c>
      <c r="C26" s="220"/>
      <c r="D26" s="220"/>
      <c r="E26" s="220"/>
      <c r="F26" s="220"/>
      <c r="G26" s="182"/>
      <c r="H26" s="182"/>
      <c r="I26" s="201" t="s">
        <v>67</v>
      </c>
      <c r="J26" s="201"/>
      <c r="K26" s="182" t="s">
        <v>19</v>
      </c>
    </row>
    <row r="27" spans="1:11" ht="40" customHeight="1" x14ac:dyDescent="0.2">
      <c r="A27" s="210"/>
      <c r="B27" s="8">
        <v>2</v>
      </c>
      <c r="C27" s="9" t="s">
        <v>68</v>
      </c>
      <c r="D27" s="48" t="s">
        <v>44</v>
      </c>
      <c r="E27" s="15"/>
      <c r="F27" s="15"/>
      <c r="G27" s="48" t="s">
        <v>45</v>
      </c>
      <c r="H27" s="48" t="s">
        <v>46</v>
      </c>
      <c r="I27" s="194" t="s">
        <v>32</v>
      </c>
      <c r="J27" s="194"/>
      <c r="K27" s="177" t="s">
        <v>21</v>
      </c>
    </row>
    <row r="28" spans="1:11" ht="16" customHeight="1" x14ac:dyDescent="0.2">
      <c r="A28" s="210"/>
      <c r="D28" s="45"/>
      <c r="E28" s="45"/>
      <c r="F28" s="45"/>
      <c r="G28" s="45"/>
      <c r="H28" s="45"/>
      <c r="I28" s="195" t="s">
        <v>33</v>
      </c>
      <c r="J28" s="195"/>
      <c r="K28" s="178" t="s">
        <v>23</v>
      </c>
    </row>
    <row r="29" spans="1:11" ht="51" customHeight="1" x14ac:dyDescent="0.2">
      <c r="A29" s="210"/>
      <c r="B29" s="206" t="s">
        <v>69</v>
      </c>
      <c r="C29" s="206"/>
      <c r="D29" s="206"/>
      <c r="E29" s="206"/>
      <c r="F29" s="206"/>
      <c r="G29" s="206"/>
      <c r="H29" s="206"/>
      <c r="I29" s="196" t="s">
        <v>34</v>
      </c>
      <c r="J29" s="196"/>
      <c r="K29" s="179" t="s">
        <v>25</v>
      </c>
    </row>
    <row r="30" spans="1:11" ht="17" x14ac:dyDescent="0.2">
      <c r="A30" s="210"/>
      <c r="B30" s="45"/>
      <c r="C30" s="66" t="s">
        <v>70</v>
      </c>
      <c r="D30" s="45"/>
      <c r="E30" s="45"/>
      <c r="F30" s="45"/>
      <c r="G30" s="45"/>
      <c r="H30" s="45"/>
      <c r="I30" s="198" t="s">
        <v>35</v>
      </c>
      <c r="J30" s="198"/>
      <c r="K30" s="167" t="s">
        <v>27</v>
      </c>
    </row>
    <row r="31" spans="1:11" ht="17" x14ac:dyDescent="0.2">
      <c r="A31" s="210"/>
      <c r="B31" s="45"/>
      <c r="D31" s="45"/>
      <c r="E31" s="45"/>
      <c r="F31" s="45"/>
      <c r="G31" s="45"/>
      <c r="H31" s="45"/>
      <c r="I31" s="197" t="s">
        <v>36</v>
      </c>
      <c r="J31" s="197"/>
      <c r="K31" s="30" t="s">
        <v>29</v>
      </c>
    </row>
    <row r="32" spans="1:11" ht="50" customHeight="1" x14ac:dyDescent="0.2">
      <c r="A32" s="210"/>
      <c r="B32" s="55">
        <v>2.1</v>
      </c>
      <c r="C32" s="56" t="s">
        <v>71</v>
      </c>
      <c r="D32" s="81" t="s">
        <v>72</v>
      </c>
      <c r="E32" s="54"/>
      <c r="F32" s="54"/>
      <c r="G32" s="85"/>
      <c r="H32" s="86"/>
      <c r="I32" s="45"/>
      <c r="J32" s="45"/>
      <c r="K32" s="45"/>
    </row>
    <row r="33" spans="1:11" ht="35" customHeight="1" x14ac:dyDescent="0.2">
      <c r="A33" s="210"/>
      <c r="B33" s="55">
        <v>2.2000000000000002</v>
      </c>
      <c r="C33" s="56" t="s">
        <v>73</v>
      </c>
      <c r="D33" s="81" t="s">
        <v>72</v>
      </c>
      <c r="E33" s="54"/>
      <c r="F33" s="54"/>
      <c r="G33" s="86"/>
      <c r="H33" s="86"/>
      <c r="I33" s="45"/>
      <c r="J33" s="45"/>
      <c r="K33" s="45"/>
    </row>
    <row r="34" spans="1:11" ht="50" customHeight="1" x14ac:dyDescent="0.2">
      <c r="A34" s="210"/>
      <c r="B34" s="55">
        <v>2.2999999999999998</v>
      </c>
      <c r="C34" s="56" t="s">
        <v>74</v>
      </c>
      <c r="D34" s="81" t="s">
        <v>72</v>
      </c>
      <c r="E34" s="54"/>
      <c r="F34" s="54"/>
      <c r="G34" s="86"/>
      <c r="H34" s="86"/>
      <c r="I34" s="45"/>
      <c r="J34" s="45"/>
      <c r="K34" s="45"/>
    </row>
    <row r="35" spans="1:11" x14ac:dyDescent="0.2">
      <c r="A35" s="210"/>
      <c r="B35" s="45"/>
      <c r="D35" s="11" t="s">
        <v>62</v>
      </c>
      <c r="E35" s="11" t="s">
        <v>63</v>
      </c>
      <c r="F35" s="11" t="s">
        <v>75</v>
      </c>
      <c r="G35" s="15"/>
      <c r="H35" s="15"/>
      <c r="I35" s="15"/>
      <c r="J35" s="15"/>
      <c r="K35" s="15"/>
    </row>
    <row r="36" spans="1:11" ht="21" customHeight="1" x14ac:dyDescent="0.2">
      <c r="A36" s="210"/>
      <c r="B36" s="6"/>
      <c r="C36" s="12" t="s">
        <v>76</v>
      </c>
      <c r="D36" s="170">
        <f>COUNTIF(D31:D34,"Oui (complété)")</f>
        <v>3</v>
      </c>
      <c r="E36" s="27">
        <f>D36/D39</f>
        <v>1</v>
      </c>
      <c r="F36" s="26">
        <f>D36*3</f>
        <v>9</v>
      </c>
      <c r="G36" s="45"/>
      <c r="H36" s="45"/>
      <c r="I36" s="45"/>
      <c r="J36" s="45"/>
      <c r="K36" s="45"/>
    </row>
    <row r="37" spans="1:11" ht="21" customHeight="1" x14ac:dyDescent="0.2">
      <c r="A37" s="210"/>
      <c r="B37" s="6"/>
      <c r="C37" s="13" t="s">
        <v>77</v>
      </c>
      <c r="D37" s="170">
        <f>COUNTIF(D31:D34,"Peut-être (en cours)")</f>
        <v>0</v>
      </c>
      <c r="E37" s="27">
        <f>D37/D39</f>
        <v>0</v>
      </c>
      <c r="F37" s="26">
        <f>D37*2</f>
        <v>0</v>
      </c>
      <c r="G37" s="45"/>
      <c r="H37" s="45"/>
      <c r="I37" s="45"/>
      <c r="J37" s="45"/>
      <c r="K37" s="45"/>
    </row>
    <row r="38" spans="1:11" ht="21" customHeight="1" x14ac:dyDescent="0.2">
      <c r="A38" s="210"/>
      <c r="B38" s="6"/>
      <c r="C38" s="14" t="s">
        <v>78</v>
      </c>
      <c r="D38" s="170">
        <f>COUNTIF(D31:D34,"Non (n'a pas été pris en compte)")</f>
        <v>0</v>
      </c>
      <c r="E38" s="27">
        <f>D38/D39</f>
        <v>0</v>
      </c>
      <c r="F38" s="26">
        <f>D38*1</f>
        <v>0</v>
      </c>
      <c r="G38" s="45"/>
      <c r="H38" s="45"/>
      <c r="I38" s="45"/>
      <c r="J38" s="45"/>
      <c r="K38" s="45"/>
    </row>
    <row r="39" spans="1:11" ht="21" customHeight="1" x14ac:dyDescent="0.2">
      <c r="A39" s="210"/>
      <c r="B39" s="6"/>
      <c r="C39" s="16" t="s">
        <v>64</v>
      </c>
      <c r="D39" s="15">
        <f>SUM(D36:D38)</f>
        <v>3</v>
      </c>
      <c r="E39" s="15"/>
      <c r="F39" s="15">
        <f>SUM(F36:F38)</f>
        <v>9</v>
      </c>
      <c r="G39" s="15"/>
      <c r="H39" s="15"/>
      <c r="I39" s="15"/>
      <c r="J39" s="15"/>
      <c r="K39" s="15"/>
    </row>
    <row r="40" spans="1:11" ht="39" customHeight="1" x14ac:dyDescent="0.2">
      <c r="A40" s="210"/>
      <c r="B40" s="8">
        <v>3</v>
      </c>
      <c r="C40" s="9" t="s">
        <v>79</v>
      </c>
      <c r="D40" s="48" t="s">
        <v>44</v>
      </c>
      <c r="E40" s="65"/>
      <c r="F40" s="45"/>
      <c r="G40" s="45"/>
      <c r="H40" s="45"/>
      <c r="I40" s="45"/>
      <c r="J40" s="45"/>
      <c r="K40" s="45"/>
    </row>
    <row r="41" spans="1:11" x14ac:dyDescent="0.2">
      <c r="A41" s="210"/>
      <c r="E41" s="45"/>
      <c r="F41" s="45"/>
      <c r="G41" s="45"/>
      <c r="H41" s="45"/>
      <c r="I41" s="45"/>
      <c r="J41" s="45"/>
      <c r="K41" s="45"/>
    </row>
    <row r="42" spans="1:11" ht="35" customHeight="1" x14ac:dyDescent="0.2">
      <c r="A42" s="210"/>
      <c r="B42" s="55">
        <v>3.1</v>
      </c>
      <c r="C42" s="56" t="s">
        <v>80</v>
      </c>
      <c r="D42" s="81" t="s">
        <v>72</v>
      </c>
      <c r="E42" s="54"/>
      <c r="F42" s="54"/>
      <c r="G42" s="86"/>
      <c r="H42" s="86"/>
      <c r="I42" s="45"/>
      <c r="J42" s="45"/>
      <c r="K42" s="45"/>
    </row>
    <row r="43" spans="1:11" ht="51" x14ac:dyDescent="0.2">
      <c r="A43" s="210"/>
      <c r="B43" s="55">
        <v>3.2</v>
      </c>
      <c r="C43" s="56" t="s">
        <v>244</v>
      </c>
      <c r="D43" s="81" t="s">
        <v>72</v>
      </c>
      <c r="E43" s="54"/>
      <c r="F43" s="54"/>
      <c r="G43" s="86"/>
      <c r="H43" s="86"/>
      <c r="I43" s="45"/>
      <c r="J43" s="45"/>
      <c r="K43" s="45"/>
    </row>
    <row r="44" spans="1:11" ht="51" x14ac:dyDescent="0.2">
      <c r="A44" s="210"/>
      <c r="B44" s="55">
        <v>3.3</v>
      </c>
      <c r="C44" s="56" t="s">
        <v>82</v>
      </c>
      <c r="D44" s="81" t="s">
        <v>72</v>
      </c>
      <c r="E44" s="54"/>
      <c r="F44" s="54"/>
      <c r="G44" s="86"/>
      <c r="H44" s="86"/>
      <c r="I44" s="45"/>
      <c r="J44" s="45"/>
      <c r="K44" s="45"/>
    </row>
    <row r="45" spans="1:11" ht="35" customHeight="1" x14ac:dyDescent="0.2">
      <c r="A45" s="210"/>
      <c r="B45" s="55">
        <v>3.4</v>
      </c>
      <c r="C45" s="56" t="s">
        <v>245</v>
      </c>
      <c r="D45" s="81" t="s">
        <v>72</v>
      </c>
      <c r="E45" s="54"/>
      <c r="F45" s="54"/>
      <c r="G45" s="86"/>
      <c r="H45" s="86"/>
      <c r="I45" s="45"/>
      <c r="J45" s="45"/>
      <c r="K45" s="45"/>
    </row>
    <row r="46" spans="1:11" x14ac:dyDescent="0.2">
      <c r="A46" s="210"/>
      <c r="B46" s="45"/>
      <c r="D46" s="11" t="s">
        <v>62</v>
      </c>
      <c r="E46" s="11" t="s">
        <v>63</v>
      </c>
      <c r="F46" s="11" t="s">
        <v>75</v>
      </c>
      <c r="G46" s="15"/>
      <c r="H46" s="15"/>
      <c r="I46" s="15"/>
      <c r="J46" s="15"/>
      <c r="K46" s="15"/>
    </row>
    <row r="47" spans="1:11" ht="21" customHeight="1" x14ac:dyDescent="0.2">
      <c r="A47" s="210"/>
      <c r="B47" s="6"/>
      <c r="C47" s="12" t="s">
        <v>76</v>
      </c>
      <c r="D47" s="170">
        <f>COUNTIF(D42:D45,"Oui (complété)")</f>
        <v>4</v>
      </c>
      <c r="E47" s="27">
        <f>D47/D50</f>
        <v>1</v>
      </c>
      <c r="F47" s="26">
        <f>D47*3</f>
        <v>12</v>
      </c>
      <c r="G47" s="45"/>
      <c r="H47" s="45"/>
      <c r="I47" s="45"/>
      <c r="J47" s="45"/>
      <c r="K47" s="45"/>
    </row>
    <row r="48" spans="1:11" ht="21" customHeight="1" x14ac:dyDescent="0.2">
      <c r="A48" s="210"/>
      <c r="B48" s="6"/>
      <c r="C48" s="13" t="s">
        <v>77</v>
      </c>
      <c r="D48" s="170">
        <f>COUNTIF(D42:D45,"Peut-être (en cours)")</f>
        <v>0</v>
      </c>
      <c r="E48" s="27">
        <f>D48/D50</f>
        <v>0</v>
      </c>
      <c r="F48" s="26">
        <f>D48*2</f>
        <v>0</v>
      </c>
      <c r="G48" s="45"/>
      <c r="H48" s="45"/>
      <c r="I48" s="45"/>
      <c r="J48" s="45"/>
      <c r="K48" s="45"/>
    </row>
    <row r="49" spans="1:11" ht="21" customHeight="1" x14ac:dyDescent="0.2">
      <c r="A49" s="210"/>
      <c r="B49" s="6"/>
      <c r="C49" s="14" t="s">
        <v>78</v>
      </c>
      <c r="D49" s="170">
        <f>COUNTIF(D39:D44,"Non (n'a pas été pris en compte)")</f>
        <v>0</v>
      </c>
      <c r="E49" s="27">
        <f>D49/D50</f>
        <v>0</v>
      </c>
      <c r="F49" s="26">
        <f>D49*1</f>
        <v>0</v>
      </c>
      <c r="G49" s="45"/>
      <c r="H49" s="45"/>
      <c r="I49" s="45"/>
      <c r="J49" s="45"/>
      <c r="K49" s="45"/>
    </row>
    <row r="50" spans="1:11" ht="21" customHeight="1" x14ac:dyDescent="0.2">
      <c r="A50" s="210"/>
      <c r="B50" s="6"/>
      <c r="C50" s="16" t="s">
        <v>64</v>
      </c>
      <c r="D50" s="15">
        <f>SUM(D47:D49)</f>
        <v>4</v>
      </c>
      <c r="E50" s="15"/>
      <c r="F50" s="15">
        <f>SUM(F47:F49)</f>
        <v>12</v>
      </c>
      <c r="G50" s="15"/>
      <c r="H50" s="15"/>
      <c r="I50" s="15"/>
      <c r="J50" s="15"/>
      <c r="K50" s="15"/>
    </row>
    <row r="51" spans="1:11" ht="40" customHeight="1" x14ac:dyDescent="0.2">
      <c r="A51" s="210"/>
      <c r="B51" s="8">
        <v>4</v>
      </c>
      <c r="C51" s="10" t="s">
        <v>84</v>
      </c>
      <c r="D51" s="48" t="s">
        <v>44</v>
      </c>
      <c r="E51" s="65"/>
      <c r="F51" s="45"/>
      <c r="G51" s="45"/>
      <c r="H51" s="45"/>
      <c r="I51" s="45"/>
      <c r="J51" s="45"/>
      <c r="K51" s="45"/>
    </row>
    <row r="52" spans="1:11" x14ac:dyDescent="0.2">
      <c r="A52" s="210"/>
      <c r="B52" s="6"/>
      <c r="C52" s="45"/>
      <c r="E52" s="45"/>
      <c r="F52" s="45"/>
      <c r="G52" s="45"/>
      <c r="H52" s="45"/>
      <c r="I52" s="45"/>
      <c r="J52" s="45"/>
      <c r="K52" s="45"/>
    </row>
    <row r="53" spans="1:11" ht="35" customHeight="1" x14ac:dyDescent="0.2">
      <c r="A53" s="210"/>
      <c r="B53" s="55">
        <v>4.0999999999999996</v>
      </c>
      <c r="C53" s="56" t="s">
        <v>85</v>
      </c>
      <c r="D53" s="81" t="s">
        <v>72</v>
      </c>
      <c r="E53" s="54"/>
      <c r="F53" s="54"/>
      <c r="G53" s="86"/>
      <c r="H53" s="86"/>
      <c r="I53" s="45"/>
      <c r="J53" s="45"/>
      <c r="K53" s="45"/>
    </row>
    <row r="54" spans="1:11" ht="35" customHeight="1" x14ac:dyDescent="0.2">
      <c r="A54" s="210"/>
      <c r="B54" s="55">
        <v>4.2</v>
      </c>
      <c r="C54" s="56" t="s">
        <v>86</v>
      </c>
      <c r="D54" s="81" t="s">
        <v>72</v>
      </c>
      <c r="E54" s="54"/>
      <c r="F54" s="54"/>
      <c r="G54" s="86"/>
      <c r="H54" s="86"/>
      <c r="I54" s="45"/>
      <c r="J54" s="45"/>
      <c r="K54" s="45"/>
    </row>
    <row r="55" spans="1:11" ht="35" customHeight="1" x14ac:dyDescent="0.2">
      <c r="A55" s="210"/>
      <c r="B55" s="55">
        <v>4.3</v>
      </c>
      <c r="C55" s="56" t="s">
        <v>87</v>
      </c>
      <c r="D55" s="81" t="s">
        <v>72</v>
      </c>
      <c r="E55" s="54"/>
      <c r="F55" s="54"/>
      <c r="G55" s="86"/>
      <c r="H55" s="86"/>
      <c r="I55" s="45"/>
      <c r="J55" s="45"/>
      <c r="K55" s="45"/>
    </row>
    <row r="56" spans="1:11" ht="35" customHeight="1" x14ac:dyDescent="0.2">
      <c r="A56" s="210"/>
      <c r="B56" s="55">
        <v>4.4000000000000004</v>
      </c>
      <c r="C56" s="56" t="s">
        <v>448</v>
      </c>
      <c r="D56" s="81" t="s">
        <v>72</v>
      </c>
      <c r="E56" s="54"/>
      <c r="F56" s="54"/>
      <c r="G56" s="86"/>
      <c r="H56" s="86"/>
      <c r="I56" s="45"/>
      <c r="J56" s="45"/>
      <c r="K56" s="45"/>
    </row>
    <row r="57" spans="1:11" x14ac:dyDescent="0.2">
      <c r="A57" s="210"/>
      <c r="B57" s="45"/>
      <c r="D57" s="11" t="s">
        <v>62</v>
      </c>
      <c r="E57" s="11" t="s">
        <v>63</v>
      </c>
      <c r="F57" s="11" t="s">
        <v>75</v>
      </c>
      <c r="G57" s="15"/>
      <c r="H57" s="15"/>
      <c r="I57" s="15"/>
      <c r="J57" s="15"/>
      <c r="K57" s="15"/>
    </row>
    <row r="58" spans="1:11" ht="21" customHeight="1" x14ac:dyDescent="0.2">
      <c r="A58" s="210"/>
      <c r="B58" s="6"/>
      <c r="C58" s="12" t="s">
        <v>76</v>
      </c>
      <c r="D58" s="170">
        <f>COUNTIF(D53:D56,"Oui (complété)")</f>
        <v>4</v>
      </c>
      <c r="E58" s="27">
        <f>D58/D61</f>
        <v>1</v>
      </c>
      <c r="F58" s="26">
        <f>D58*3</f>
        <v>12</v>
      </c>
      <c r="G58" s="45"/>
      <c r="H58" s="45"/>
      <c r="I58" s="45"/>
      <c r="J58" s="45"/>
      <c r="K58" s="45"/>
    </row>
    <row r="59" spans="1:11" ht="21" customHeight="1" x14ac:dyDescent="0.2">
      <c r="A59" s="210"/>
      <c r="B59" s="6"/>
      <c r="C59" s="13" t="s">
        <v>77</v>
      </c>
      <c r="D59" s="170">
        <f>COUNTIF(D53:D56,"Peut-être (en cours)")</f>
        <v>0</v>
      </c>
      <c r="E59" s="27">
        <f>D59/D61</f>
        <v>0</v>
      </c>
      <c r="F59" s="26">
        <f>D59*2</f>
        <v>0</v>
      </c>
      <c r="G59" s="45"/>
      <c r="H59" s="45"/>
      <c r="I59" s="45"/>
      <c r="J59" s="45"/>
      <c r="K59" s="45"/>
    </row>
    <row r="60" spans="1:11" ht="21" customHeight="1" x14ac:dyDescent="0.2">
      <c r="A60" s="210"/>
      <c r="B60" s="6"/>
      <c r="C60" s="14" t="s">
        <v>78</v>
      </c>
      <c r="D60" s="170">
        <f>COUNTIF(D50:D55,"Non (n'a pas été pris en compte)")</f>
        <v>0</v>
      </c>
      <c r="E60" s="27">
        <f>D60/D61</f>
        <v>0</v>
      </c>
      <c r="F60" s="26">
        <f>D60*1</f>
        <v>0</v>
      </c>
      <c r="G60" s="45"/>
      <c r="H60" s="45"/>
      <c r="I60" s="45"/>
      <c r="J60" s="45"/>
      <c r="K60" s="45"/>
    </row>
    <row r="61" spans="1:11" ht="21" customHeight="1" x14ac:dyDescent="0.2">
      <c r="A61" s="210"/>
      <c r="B61" s="6"/>
      <c r="C61" s="16" t="s">
        <v>64</v>
      </c>
      <c r="D61" s="15">
        <f>SUM(D58:D60)</f>
        <v>4</v>
      </c>
      <c r="E61" s="15"/>
      <c r="F61" s="15">
        <f>SUM(F58:F60)</f>
        <v>12</v>
      </c>
      <c r="G61" s="15"/>
      <c r="H61" s="15"/>
      <c r="I61" s="15"/>
      <c r="J61" s="15"/>
      <c r="K61" s="15"/>
    </row>
    <row r="62" spans="1:11" ht="40" customHeight="1" x14ac:dyDescent="0.2">
      <c r="A62" s="210"/>
      <c r="B62" s="8">
        <v>5</v>
      </c>
      <c r="C62" s="9" t="s">
        <v>88</v>
      </c>
      <c r="D62" s="48" t="s">
        <v>44</v>
      </c>
      <c r="E62" s="65"/>
      <c r="F62" s="45"/>
      <c r="G62" s="45"/>
      <c r="H62" s="45"/>
      <c r="I62" s="45"/>
      <c r="J62" s="45"/>
      <c r="K62" s="45"/>
    </row>
    <row r="63" spans="1:11" x14ac:dyDescent="0.2">
      <c r="A63" s="210"/>
      <c r="B63" s="45"/>
      <c r="C63" s="45"/>
      <c r="D63" s="45"/>
      <c r="E63" s="45"/>
      <c r="F63" s="45"/>
      <c r="G63" s="45"/>
      <c r="H63" s="45"/>
      <c r="I63" s="45"/>
      <c r="J63" s="45"/>
      <c r="K63" s="45"/>
    </row>
    <row r="64" spans="1:11" ht="35" customHeight="1" x14ac:dyDescent="0.2">
      <c r="A64" s="210"/>
      <c r="B64" s="55">
        <v>5.0999999999999996</v>
      </c>
      <c r="C64" s="56" t="s">
        <v>89</v>
      </c>
      <c r="D64" s="81" t="s">
        <v>72</v>
      </c>
      <c r="E64" s="54"/>
      <c r="F64" s="54"/>
      <c r="G64" s="86"/>
      <c r="H64" s="86"/>
      <c r="I64" s="45"/>
      <c r="J64" s="45"/>
      <c r="K64" s="45"/>
    </row>
    <row r="65" spans="1:11" ht="35" customHeight="1" x14ac:dyDescent="0.2">
      <c r="A65" s="210"/>
      <c r="B65" s="55">
        <v>5.2</v>
      </c>
      <c r="C65" s="56" t="s">
        <v>246</v>
      </c>
      <c r="D65" s="81" t="s">
        <v>72</v>
      </c>
      <c r="E65" s="54"/>
      <c r="F65" s="54"/>
      <c r="G65" s="86"/>
      <c r="H65" s="86"/>
      <c r="I65" s="45"/>
      <c r="J65" s="45"/>
      <c r="K65" s="45"/>
    </row>
    <row r="66" spans="1:11" ht="35" customHeight="1" x14ac:dyDescent="0.2">
      <c r="A66" s="210"/>
      <c r="B66" s="55">
        <v>5.3</v>
      </c>
      <c r="C66" s="56" t="s">
        <v>91</v>
      </c>
      <c r="D66" s="81" t="s">
        <v>72</v>
      </c>
      <c r="E66" s="54"/>
      <c r="F66" s="54"/>
      <c r="G66" s="86"/>
      <c r="H66" s="86"/>
      <c r="I66" s="45"/>
      <c r="J66" s="45"/>
      <c r="K66" s="45"/>
    </row>
    <row r="67" spans="1:11" ht="35" customHeight="1" x14ac:dyDescent="0.2">
      <c r="A67" s="210"/>
      <c r="B67" s="55">
        <v>5.4</v>
      </c>
      <c r="C67" s="56" t="s">
        <v>92</v>
      </c>
      <c r="D67" s="81" t="s">
        <v>72</v>
      </c>
      <c r="E67" s="54"/>
      <c r="F67" s="54"/>
      <c r="G67" s="86"/>
      <c r="H67" s="86"/>
      <c r="I67" s="45"/>
      <c r="J67" s="45"/>
      <c r="K67" s="45"/>
    </row>
    <row r="68" spans="1:11" ht="35" customHeight="1" x14ac:dyDescent="0.2">
      <c r="A68" s="210"/>
      <c r="B68" s="55">
        <v>5.5</v>
      </c>
      <c r="C68" s="56" t="s">
        <v>247</v>
      </c>
      <c r="D68" s="81" t="s">
        <v>72</v>
      </c>
      <c r="E68" s="54"/>
      <c r="F68" s="54"/>
      <c r="G68" s="86"/>
      <c r="H68" s="86"/>
      <c r="I68" s="45"/>
      <c r="J68" s="45"/>
      <c r="K68" s="45"/>
    </row>
    <row r="69" spans="1:11" ht="35" customHeight="1" x14ac:dyDescent="0.2">
      <c r="A69" s="210"/>
      <c r="B69" s="55">
        <v>5.6</v>
      </c>
      <c r="C69" s="56" t="s">
        <v>94</v>
      </c>
      <c r="D69" s="81" t="s">
        <v>72</v>
      </c>
      <c r="E69" s="54"/>
      <c r="F69" s="54"/>
      <c r="G69" s="86"/>
      <c r="H69" s="86"/>
      <c r="I69" s="45"/>
      <c r="J69" s="45"/>
      <c r="K69" s="45"/>
    </row>
    <row r="70" spans="1:11" ht="35" customHeight="1" x14ac:dyDescent="0.2">
      <c r="A70" s="210"/>
      <c r="B70" s="55">
        <v>5.7</v>
      </c>
      <c r="C70" s="56" t="s">
        <v>95</v>
      </c>
      <c r="D70" s="81" t="s">
        <v>72</v>
      </c>
      <c r="E70" s="54"/>
      <c r="F70" s="54"/>
      <c r="G70" s="86"/>
      <c r="H70" s="86"/>
      <c r="I70" s="45"/>
      <c r="J70" s="45"/>
      <c r="K70" s="45"/>
    </row>
    <row r="71" spans="1:11" ht="35" customHeight="1" x14ac:dyDescent="0.2">
      <c r="A71" s="210"/>
      <c r="B71" s="55">
        <v>5.8</v>
      </c>
      <c r="C71" s="56" t="s">
        <v>96</v>
      </c>
      <c r="D71" s="81" t="s">
        <v>72</v>
      </c>
      <c r="E71" s="54"/>
      <c r="F71" s="54"/>
      <c r="G71" s="86"/>
      <c r="H71" s="86"/>
      <c r="I71" s="45"/>
      <c r="J71" s="45"/>
      <c r="K71" s="45"/>
    </row>
    <row r="72" spans="1:11" ht="35" customHeight="1" x14ac:dyDescent="0.2">
      <c r="A72" s="210"/>
      <c r="B72" s="55">
        <v>5.9</v>
      </c>
      <c r="C72" s="56" t="s">
        <v>248</v>
      </c>
      <c r="D72" s="81" t="s">
        <v>72</v>
      </c>
      <c r="E72" s="54"/>
      <c r="F72" s="54"/>
      <c r="G72" s="86"/>
      <c r="H72" s="86"/>
      <c r="I72" s="45"/>
      <c r="J72" s="45"/>
      <c r="K72" s="45"/>
    </row>
    <row r="73" spans="1:11" ht="35" customHeight="1" x14ac:dyDescent="0.2">
      <c r="A73" s="210"/>
      <c r="B73" s="55" t="s">
        <v>99</v>
      </c>
      <c r="C73" s="56" t="s">
        <v>249</v>
      </c>
      <c r="D73" s="81" t="s">
        <v>72</v>
      </c>
      <c r="E73" s="54"/>
      <c r="F73" s="54"/>
      <c r="G73" s="86"/>
      <c r="H73" s="86"/>
      <c r="I73" s="45"/>
      <c r="J73" s="45"/>
      <c r="K73" s="45"/>
    </row>
    <row r="74" spans="1:11" ht="68" x14ac:dyDescent="0.2">
      <c r="A74" s="210"/>
      <c r="B74" s="55">
        <v>5.1100000000000003</v>
      </c>
      <c r="C74" s="56" t="s">
        <v>102</v>
      </c>
      <c r="D74" s="81" t="s">
        <v>72</v>
      </c>
      <c r="E74" s="54"/>
      <c r="F74" s="54"/>
      <c r="G74" s="86"/>
      <c r="H74" s="86"/>
      <c r="I74" s="45"/>
      <c r="J74" s="45"/>
      <c r="K74" s="45"/>
    </row>
    <row r="75" spans="1:11" ht="50" customHeight="1" x14ac:dyDescent="0.2">
      <c r="A75" s="210"/>
      <c r="B75" s="55">
        <v>5.12</v>
      </c>
      <c r="C75" s="56" t="s">
        <v>103</v>
      </c>
      <c r="D75" s="81" t="s">
        <v>72</v>
      </c>
      <c r="E75" s="54"/>
      <c r="F75" s="54"/>
      <c r="G75" s="86"/>
      <c r="H75" s="86"/>
      <c r="I75" s="45"/>
      <c r="J75" s="45"/>
      <c r="K75" s="45"/>
    </row>
    <row r="76" spans="1:11" x14ac:dyDescent="0.2">
      <c r="A76" s="210"/>
      <c r="B76" s="45"/>
      <c r="C76" s="45"/>
      <c r="D76" s="11" t="s">
        <v>62</v>
      </c>
      <c r="E76" s="11" t="s">
        <v>63</v>
      </c>
      <c r="F76" s="11" t="s">
        <v>75</v>
      </c>
      <c r="G76" s="15"/>
      <c r="H76" s="15"/>
      <c r="I76" s="15"/>
      <c r="J76" s="15"/>
      <c r="K76" s="15"/>
    </row>
    <row r="77" spans="1:11" ht="21" customHeight="1" x14ac:dyDescent="0.2">
      <c r="A77" s="210"/>
      <c r="B77" s="6"/>
      <c r="C77" s="12" t="s">
        <v>76</v>
      </c>
      <c r="D77" s="170">
        <f>COUNTIF(D64:D75,"Oui (Complété)")</f>
        <v>12</v>
      </c>
      <c r="E77" s="27">
        <f>D77/D80</f>
        <v>1</v>
      </c>
      <c r="F77" s="26">
        <f>D77*3</f>
        <v>36</v>
      </c>
      <c r="G77" s="45"/>
      <c r="H77" s="45"/>
      <c r="I77" s="45"/>
      <c r="J77" s="45"/>
      <c r="K77" s="45"/>
    </row>
    <row r="78" spans="1:11" ht="21" customHeight="1" x14ac:dyDescent="0.2">
      <c r="A78" s="210"/>
      <c r="B78" s="6"/>
      <c r="C78" s="13" t="s">
        <v>77</v>
      </c>
      <c r="D78" s="170">
        <f>COUNTIF(D64:D75,"Peut-être (En cours)")</f>
        <v>0</v>
      </c>
      <c r="E78" s="27">
        <f>D78/D80</f>
        <v>0</v>
      </c>
      <c r="F78" s="26">
        <f>D78*2</f>
        <v>0</v>
      </c>
      <c r="G78" s="45"/>
      <c r="H78" s="45"/>
      <c r="I78" s="45"/>
      <c r="J78" s="45"/>
      <c r="K78" s="45"/>
    </row>
    <row r="79" spans="1:11" ht="21" customHeight="1" x14ac:dyDescent="0.2">
      <c r="A79" s="210"/>
      <c r="B79" s="6"/>
      <c r="C79" s="14" t="s">
        <v>78</v>
      </c>
      <c r="D79" s="170">
        <f>COUNTIF(D64:D75,"Non (N'a pas été pris en compte)")</f>
        <v>0</v>
      </c>
      <c r="E79" s="27">
        <f>D79/D80</f>
        <v>0</v>
      </c>
      <c r="F79" s="26">
        <f>D79*1</f>
        <v>0</v>
      </c>
      <c r="G79" s="45"/>
      <c r="H79" s="45"/>
      <c r="I79" s="45"/>
      <c r="J79" s="45"/>
      <c r="K79" s="45"/>
    </row>
    <row r="80" spans="1:11" ht="21" customHeight="1" x14ac:dyDescent="0.2">
      <c r="A80" s="210"/>
      <c r="B80" s="6"/>
      <c r="C80" s="16" t="s">
        <v>64</v>
      </c>
      <c r="D80" s="15">
        <f>SUM(D77:D79)</f>
        <v>12</v>
      </c>
      <c r="E80" s="15"/>
      <c r="F80" s="15">
        <f>SUM(F77:F79)</f>
        <v>36</v>
      </c>
      <c r="G80" s="15"/>
      <c r="H80" s="15"/>
      <c r="I80" s="15"/>
      <c r="J80" s="15"/>
      <c r="K80" s="15"/>
    </row>
    <row r="81" spans="1:11" ht="39" customHeight="1" x14ac:dyDescent="0.2">
      <c r="A81" s="210"/>
      <c r="B81" s="8">
        <v>6</v>
      </c>
      <c r="C81" s="9" t="s">
        <v>106</v>
      </c>
      <c r="D81" s="48" t="s">
        <v>44</v>
      </c>
      <c r="E81" s="65"/>
      <c r="F81" s="45"/>
      <c r="G81" s="45"/>
      <c r="H81" s="45"/>
      <c r="I81" s="45"/>
      <c r="J81" s="45"/>
      <c r="K81" s="45"/>
    </row>
    <row r="82" spans="1:11" x14ac:dyDescent="0.2">
      <c r="A82" s="210"/>
      <c r="B82" s="6"/>
      <c r="C82" s="45"/>
      <c r="D82" s="45"/>
      <c r="E82" s="45"/>
      <c r="F82" s="45"/>
      <c r="G82" s="45"/>
      <c r="H82" s="45"/>
      <c r="I82" s="45"/>
      <c r="J82" s="45"/>
      <c r="K82" s="45"/>
    </row>
    <row r="83" spans="1:11" ht="35" customHeight="1" x14ac:dyDescent="0.2">
      <c r="A83" s="210"/>
      <c r="B83" s="55">
        <v>6.1</v>
      </c>
      <c r="C83" s="56" t="s">
        <v>107</v>
      </c>
      <c r="D83" s="81" t="s">
        <v>72</v>
      </c>
      <c r="E83" s="54"/>
      <c r="F83" s="54"/>
      <c r="G83" s="86"/>
      <c r="H83" s="86"/>
      <c r="I83" s="45"/>
      <c r="J83" s="45"/>
      <c r="K83" s="45"/>
    </row>
    <row r="84" spans="1:11" x14ac:dyDescent="0.2">
      <c r="A84" s="210"/>
      <c r="B84" s="6"/>
      <c r="D84" s="11" t="s">
        <v>62</v>
      </c>
      <c r="E84" s="11" t="s">
        <v>63</v>
      </c>
      <c r="F84" s="11" t="s">
        <v>75</v>
      </c>
      <c r="G84" s="15"/>
      <c r="H84" s="15"/>
      <c r="I84" s="15"/>
      <c r="J84" s="15"/>
      <c r="K84" s="15"/>
    </row>
    <row r="85" spans="1:11" ht="21" customHeight="1" x14ac:dyDescent="0.2">
      <c r="A85" s="210"/>
      <c r="B85" s="6"/>
      <c r="C85" s="12" t="s">
        <v>76</v>
      </c>
      <c r="D85" s="170">
        <f>COUNTIF(D83:D83,"Oui (complété)")</f>
        <v>1</v>
      </c>
      <c r="E85" s="27">
        <f>D85/D88</f>
        <v>1</v>
      </c>
      <c r="F85" s="26">
        <f>D85*3</f>
        <v>3</v>
      </c>
      <c r="G85" s="45"/>
      <c r="H85" s="45"/>
      <c r="I85" s="45"/>
      <c r="J85" s="45"/>
      <c r="K85" s="45"/>
    </row>
    <row r="86" spans="1:11" ht="21" customHeight="1" x14ac:dyDescent="0.2">
      <c r="A86" s="210"/>
      <c r="B86" s="6" t="s">
        <v>108</v>
      </c>
      <c r="C86" s="13" t="s">
        <v>77</v>
      </c>
      <c r="D86" s="170">
        <f>COUNTIF(D83:D83,"Peut-être (en cours)")</f>
        <v>0</v>
      </c>
      <c r="E86" s="27">
        <f>D86/D88</f>
        <v>0</v>
      </c>
      <c r="F86" s="26">
        <f>D86*2</f>
        <v>0</v>
      </c>
      <c r="G86" s="45"/>
      <c r="H86" s="45"/>
      <c r="I86" s="45"/>
      <c r="J86" s="45"/>
      <c r="K86" s="45"/>
    </row>
    <row r="87" spans="1:11" ht="21" customHeight="1" x14ac:dyDescent="0.2">
      <c r="A87" s="210"/>
      <c r="B87" s="6"/>
      <c r="C87" s="14" t="s">
        <v>78</v>
      </c>
      <c r="D87" s="170">
        <f>COUNTIF(D83:D83,"Non (n'a pas été pris en compte)")</f>
        <v>0</v>
      </c>
      <c r="E87" s="27">
        <f>D87/D88</f>
        <v>0</v>
      </c>
      <c r="F87" s="26">
        <f>D87*1</f>
        <v>0</v>
      </c>
      <c r="G87" s="45"/>
      <c r="H87" s="45"/>
      <c r="I87" s="45"/>
      <c r="J87" s="45"/>
      <c r="K87" s="45"/>
    </row>
    <row r="88" spans="1:11" ht="21" customHeight="1" x14ac:dyDescent="0.2">
      <c r="A88" s="210"/>
      <c r="B88" s="6"/>
      <c r="C88" s="16" t="s">
        <v>64</v>
      </c>
      <c r="D88" s="15">
        <f>SUM(D85:D87)</f>
        <v>1</v>
      </c>
      <c r="E88" s="15"/>
      <c r="F88" s="15">
        <f>SUM(F85:F87)</f>
        <v>3</v>
      </c>
      <c r="G88" s="15"/>
      <c r="H88" s="15"/>
      <c r="I88" s="15"/>
      <c r="J88" s="15"/>
      <c r="K88" s="15"/>
    </row>
    <row r="89" spans="1:11" ht="40" customHeight="1" x14ac:dyDescent="0.2">
      <c r="A89" s="210"/>
      <c r="B89" s="8">
        <v>7</v>
      </c>
      <c r="C89" s="9" t="s">
        <v>109</v>
      </c>
      <c r="D89" s="48" t="s">
        <v>44</v>
      </c>
      <c r="E89" s="65"/>
      <c r="F89" s="45"/>
      <c r="G89" s="45"/>
      <c r="H89" s="45"/>
      <c r="I89" s="45"/>
      <c r="J89" s="45"/>
      <c r="K89" s="45"/>
    </row>
    <row r="90" spans="1:11" x14ac:dyDescent="0.2">
      <c r="A90" s="210"/>
      <c r="B90" s="2"/>
      <c r="C90" s="45"/>
      <c r="D90" s="45"/>
      <c r="E90" s="45"/>
      <c r="F90" s="45"/>
      <c r="G90" s="45"/>
      <c r="H90" s="45"/>
      <c r="I90" s="45"/>
      <c r="J90" s="45"/>
      <c r="K90" s="45"/>
    </row>
    <row r="91" spans="1:11" ht="34" x14ac:dyDescent="0.2">
      <c r="A91" s="210"/>
      <c r="B91" s="55">
        <v>7.1</v>
      </c>
      <c r="C91" s="56" t="s">
        <v>110</v>
      </c>
      <c r="D91" s="81" t="s">
        <v>72</v>
      </c>
      <c r="E91" s="54"/>
      <c r="F91" s="54"/>
      <c r="G91" s="172" t="s">
        <v>111</v>
      </c>
      <c r="H91" s="86"/>
      <c r="I91" s="45"/>
      <c r="J91" s="45"/>
      <c r="K91" s="45"/>
    </row>
    <row r="92" spans="1:11" ht="34" x14ac:dyDescent="0.2">
      <c r="A92" s="210"/>
      <c r="B92" s="55">
        <v>7.2</v>
      </c>
      <c r="C92" s="56" t="s">
        <v>112</v>
      </c>
      <c r="D92" s="81" t="s">
        <v>72</v>
      </c>
      <c r="E92" s="54"/>
      <c r="F92" s="54"/>
      <c r="G92" s="86"/>
      <c r="H92" s="86"/>
      <c r="I92" s="45"/>
      <c r="J92" s="45"/>
      <c r="K92" s="45"/>
    </row>
    <row r="93" spans="1:11" ht="51" x14ac:dyDescent="0.2">
      <c r="A93" s="210"/>
      <c r="B93" s="55">
        <v>7.3</v>
      </c>
      <c r="C93" s="56" t="s">
        <v>113</v>
      </c>
      <c r="D93" s="81" t="s">
        <v>72</v>
      </c>
      <c r="E93" s="54"/>
      <c r="F93" s="54"/>
      <c r="G93" s="86"/>
      <c r="H93" s="86"/>
      <c r="I93" s="45"/>
      <c r="J93" s="45"/>
      <c r="K93" s="45"/>
    </row>
    <row r="94" spans="1:11" ht="35" customHeight="1" x14ac:dyDescent="0.2">
      <c r="A94" s="210"/>
      <c r="B94" s="55">
        <v>7.4</v>
      </c>
      <c r="C94" s="56" t="s">
        <v>114</v>
      </c>
      <c r="D94" s="81" t="s">
        <v>72</v>
      </c>
      <c r="E94" s="54"/>
      <c r="F94" s="54"/>
      <c r="G94" s="86"/>
      <c r="H94" s="86"/>
      <c r="I94" s="45"/>
      <c r="J94" s="45"/>
      <c r="K94" s="45"/>
    </row>
    <row r="95" spans="1:11" x14ac:dyDescent="0.2">
      <c r="A95" s="210"/>
      <c r="B95" s="45"/>
      <c r="D95" s="11" t="s">
        <v>62</v>
      </c>
      <c r="E95" s="11" t="s">
        <v>63</v>
      </c>
      <c r="F95" s="11" t="s">
        <v>75</v>
      </c>
      <c r="G95" s="15"/>
      <c r="H95" s="15"/>
      <c r="I95" s="15"/>
      <c r="J95" s="15"/>
      <c r="K95" s="15"/>
    </row>
    <row r="96" spans="1:11" ht="21" customHeight="1" x14ac:dyDescent="0.2">
      <c r="A96" s="210"/>
      <c r="B96" s="6"/>
      <c r="C96" s="12" t="s">
        <v>76</v>
      </c>
      <c r="D96" s="170">
        <f>COUNTIF(D91:D94,"Oui (complété)")</f>
        <v>4</v>
      </c>
      <c r="E96" s="27">
        <f>D96/D99</f>
        <v>1</v>
      </c>
      <c r="F96" s="26">
        <f>D96*3</f>
        <v>12</v>
      </c>
      <c r="G96" s="45"/>
      <c r="H96" s="45"/>
      <c r="I96" s="45"/>
      <c r="J96" s="45"/>
      <c r="K96" s="45"/>
    </row>
    <row r="97" spans="1:11" ht="21" customHeight="1" x14ac:dyDescent="0.2">
      <c r="A97" s="210"/>
      <c r="B97" s="6"/>
      <c r="C97" s="13" t="s">
        <v>77</v>
      </c>
      <c r="D97" s="170">
        <f>COUNTIF(D91:D94,"Peut-être (en cours)")</f>
        <v>0</v>
      </c>
      <c r="E97" s="27">
        <f>D97/D99</f>
        <v>0</v>
      </c>
      <c r="F97" s="26">
        <f>D97*2</f>
        <v>0</v>
      </c>
      <c r="G97" s="45"/>
      <c r="H97" s="45"/>
      <c r="I97" s="45"/>
      <c r="J97" s="45"/>
      <c r="K97" s="45"/>
    </row>
    <row r="98" spans="1:11" ht="21" customHeight="1" x14ac:dyDescent="0.2">
      <c r="A98" s="210"/>
      <c r="B98" s="6"/>
      <c r="C98" s="14" t="s">
        <v>78</v>
      </c>
      <c r="D98" s="170">
        <f>COUNTIF(D88:D93,"Non (n'a pas été pris en compte)")</f>
        <v>0</v>
      </c>
      <c r="E98" s="27">
        <f>D98/D99</f>
        <v>0</v>
      </c>
      <c r="F98" s="26">
        <f>D98*1</f>
        <v>0</v>
      </c>
      <c r="G98" s="45"/>
      <c r="H98" s="45"/>
      <c r="I98" s="45"/>
      <c r="J98" s="45"/>
      <c r="K98" s="45"/>
    </row>
    <row r="99" spans="1:11" ht="21" customHeight="1" x14ac:dyDescent="0.2">
      <c r="A99" s="210"/>
      <c r="B99" s="6"/>
      <c r="C99" s="16" t="s">
        <v>64</v>
      </c>
      <c r="D99" s="15">
        <f>SUM(D96:D98)</f>
        <v>4</v>
      </c>
      <c r="E99" s="15"/>
      <c r="F99" s="15">
        <f>SUM(F96:F98)</f>
        <v>12</v>
      </c>
      <c r="G99" s="15"/>
      <c r="H99" s="15"/>
      <c r="I99" s="15"/>
      <c r="J99" s="15"/>
      <c r="K99" s="15"/>
    </row>
    <row r="100" spans="1:11" ht="35.25" customHeight="1" x14ac:dyDescent="0.2">
      <c r="A100" s="210"/>
      <c r="B100" s="8">
        <v>8</v>
      </c>
      <c r="C100" s="9" t="s">
        <v>115</v>
      </c>
      <c r="D100" s="48" t="s">
        <v>44</v>
      </c>
      <c r="E100" s="65"/>
      <c r="F100" s="45"/>
      <c r="G100" s="45"/>
      <c r="H100" s="45"/>
      <c r="I100" s="45"/>
      <c r="J100" s="45"/>
      <c r="K100" s="45"/>
    </row>
    <row r="101" spans="1:11" x14ac:dyDescent="0.2">
      <c r="A101" s="210"/>
      <c r="B101" s="2"/>
      <c r="E101" s="45"/>
      <c r="F101" s="45"/>
      <c r="G101" s="45"/>
      <c r="H101" s="45"/>
      <c r="I101" s="45"/>
      <c r="J101" s="45"/>
      <c r="K101" s="45"/>
    </row>
    <row r="102" spans="1:11" ht="35" customHeight="1" x14ac:dyDescent="0.2">
      <c r="A102" s="210"/>
      <c r="B102" s="55">
        <v>8.1</v>
      </c>
      <c r="C102" s="56" t="s">
        <v>250</v>
      </c>
      <c r="D102" s="81" t="s">
        <v>72</v>
      </c>
      <c r="E102" s="54"/>
      <c r="F102" s="54"/>
      <c r="G102" s="86"/>
      <c r="H102" s="86"/>
      <c r="I102" s="45"/>
      <c r="J102" s="45"/>
      <c r="K102" s="45"/>
    </row>
    <row r="103" spans="1:11" ht="35" customHeight="1" x14ac:dyDescent="0.2">
      <c r="A103" s="210"/>
      <c r="B103" s="55">
        <v>8.1999999999999993</v>
      </c>
      <c r="C103" s="56" t="s">
        <v>251</v>
      </c>
      <c r="D103" s="81" t="s">
        <v>72</v>
      </c>
      <c r="E103" s="54"/>
      <c r="F103" s="54"/>
      <c r="G103" s="86"/>
      <c r="H103" s="86"/>
      <c r="I103" s="45"/>
      <c r="J103" s="45"/>
      <c r="K103" s="45"/>
    </row>
    <row r="104" spans="1:11" ht="35" customHeight="1" x14ac:dyDescent="0.2">
      <c r="A104" s="210"/>
      <c r="B104" s="55">
        <v>8.3000000000000007</v>
      </c>
      <c r="C104" s="56" t="s">
        <v>252</v>
      </c>
      <c r="D104" s="81" t="s">
        <v>72</v>
      </c>
      <c r="E104" s="54"/>
      <c r="F104" s="54"/>
      <c r="G104" s="86"/>
      <c r="H104" s="86"/>
      <c r="I104" s="45"/>
      <c r="J104" s="45"/>
      <c r="K104" s="45"/>
    </row>
    <row r="105" spans="1:11" ht="53" customHeight="1" x14ac:dyDescent="0.2">
      <c r="A105" s="210"/>
      <c r="B105" s="55">
        <v>8.4</v>
      </c>
      <c r="C105" s="56" t="s">
        <v>253</v>
      </c>
      <c r="D105" s="81" t="s">
        <v>72</v>
      </c>
      <c r="E105" s="54"/>
      <c r="F105" s="54"/>
      <c r="G105" s="86"/>
      <c r="H105" s="86"/>
      <c r="I105" s="45"/>
      <c r="J105" s="45"/>
      <c r="K105" s="45"/>
    </row>
    <row r="106" spans="1:11" x14ac:dyDescent="0.2">
      <c r="A106" s="210"/>
      <c r="B106" s="6"/>
      <c r="C106" s="5"/>
      <c r="D106" s="11" t="s">
        <v>62</v>
      </c>
      <c r="E106" s="11" t="s">
        <v>63</v>
      </c>
      <c r="F106" s="11" t="s">
        <v>75</v>
      </c>
      <c r="G106" s="15"/>
      <c r="H106" s="15"/>
      <c r="I106" s="15"/>
      <c r="J106" s="15"/>
      <c r="K106" s="15"/>
    </row>
    <row r="107" spans="1:11" ht="21" customHeight="1" x14ac:dyDescent="0.2">
      <c r="A107" s="210"/>
      <c r="B107" s="6"/>
      <c r="C107" s="12" t="s">
        <v>76</v>
      </c>
      <c r="D107" s="174">
        <v>4</v>
      </c>
      <c r="E107" s="27">
        <f>D107/D110</f>
        <v>1</v>
      </c>
      <c r="F107" s="26">
        <f>D107*3</f>
        <v>12</v>
      </c>
      <c r="G107" s="45"/>
      <c r="H107" s="45"/>
      <c r="I107" s="45"/>
      <c r="J107" s="45"/>
      <c r="K107" s="45"/>
    </row>
    <row r="108" spans="1:11" ht="21" customHeight="1" x14ac:dyDescent="0.2">
      <c r="A108" s="210"/>
      <c r="B108" s="6"/>
      <c r="C108" s="13" t="s">
        <v>77</v>
      </c>
      <c r="D108" s="174">
        <v>0</v>
      </c>
      <c r="E108" s="27">
        <f>D108/D110</f>
        <v>0</v>
      </c>
      <c r="F108" s="26">
        <f>D108*2</f>
        <v>0</v>
      </c>
      <c r="G108" s="45"/>
      <c r="H108" s="45"/>
      <c r="I108" s="45"/>
      <c r="J108" s="45"/>
      <c r="K108" s="45"/>
    </row>
    <row r="109" spans="1:11" ht="21" customHeight="1" x14ac:dyDescent="0.2">
      <c r="A109" s="210"/>
      <c r="B109" s="6"/>
      <c r="C109" s="14" t="s">
        <v>78</v>
      </c>
      <c r="D109" s="174">
        <v>0</v>
      </c>
      <c r="E109" s="27">
        <f>D109/D110</f>
        <v>0</v>
      </c>
      <c r="F109" s="26">
        <f>D109*1</f>
        <v>0</v>
      </c>
      <c r="G109" s="45"/>
      <c r="H109" s="45"/>
      <c r="I109" s="45"/>
      <c r="J109" s="45"/>
      <c r="K109" s="45"/>
    </row>
    <row r="110" spans="1:11" ht="21" customHeight="1" x14ac:dyDescent="0.2">
      <c r="A110" s="210"/>
      <c r="B110" s="6"/>
      <c r="C110" s="16" t="s">
        <v>64</v>
      </c>
      <c r="D110" s="15">
        <f>SUM(D107:D109)</f>
        <v>4</v>
      </c>
      <c r="E110" s="15"/>
      <c r="F110" s="15">
        <f>SUM(F107:F109)</f>
        <v>12</v>
      </c>
      <c r="G110" s="15"/>
      <c r="H110" s="15"/>
      <c r="I110" s="15"/>
      <c r="J110" s="15"/>
      <c r="K110" s="15"/>
    </row>
    <row r="111" spans="1:11" ht="38" customHeight="1" x14ac:dyDescent="0.2">
      <c r="A111" s="210"/>
      <c r="B111" s="8">
        <v>9</v>
      </c>
      <c r="C111" s="9" t="s">
        <v>122</v>
      </c>
      <c r="D111" s="48" t="s">
        <v>44</v>
      </c>
      <c r="E111" s="65"/>
      <c r="F111" s="45"/>
      <c r="G111" s="45"/>
      <c r="H111" s="45"/>
      <c r="I111" s="45"/>
      <c r="J111" s="45"/>
      <c r="K111" s="45"/>
    </row>
    <row r="112" spans="1:11" x14ac:dyDescent="0.2">
      <c r="A112" s="210"/>
      <c r="B112" s="6"/>
      <c r="C112" s="45"/>
      <c r="D112" s="45"/>
      <c r="E112" s="45"/>
      <c r="F112" s="45"/>
      <c r="G112" s="45"/>
      <c r="H112" s="45"/>
      <c r="I112" s="45"/>
      <c r="J112" s="45"/>
      <c r="K112" s="45"/>
    </row>
    <row r="113" spans="1:11" ht="57" customHeight="1" x14ac:dyDescent="0.2">
      <c r="A113" s="210"/>
      <c r="B113" s="55">
        <v>9.1</v>
      </c>
      <c r="C113" s="56" t="s">
        <v>116</v>
      </c>
      <c r="D113" s="81" t="s">
        <v>72</v>
      </c>
      <c r="E113" s="54"/>
      <c r="F113" s="54"/>
      <c r="G113" s="86"/>
      <c r="H113" s="86"/>
      <c r="I113" s="45"/>
      <c r="J113" s="45"/>
      <c r="K113" s="45"/>
    </row>
    <row r="114" spans="1:11" ht="35" customHeight="1" x14ac:dyDescent="0.2">
      <c r="A114" s="210"/>
      <c r="B114" s="55">
        <v>9.1999999999999993</v>
      </c>
      <c r="C114" s="56" t="s">
        <v>117</v>
      </c>
      <c r="D114" s="81" t="s">
        <v>72</v>
      </c>
      <c r="E114" s="54"/>
      <c r="F114" s="54"/>
      <c r="G114" s="86"/>
      <c r="H114" s="86"/>
      <c r="I114" s="45"/>
      <c r="J114" s="45"/>
      <c r="K114" s="45"/>
    </row>
    <row r="115" spans="1:11" ht="35" customHeight="1" x14ac:dyDescent="0.2">
      <c r="A115" s="210"/>
      <c r="B115" s="55">
        <v>9.3000000000000007</v>
      </c>
      <c r="C115" s="56" t="s">
        <v>118</v>
      </c>
      <c r="D115" s="81" t="s">
        <v>72</v>
      </c>
      <c r="E115" s="54"/>
      <c r="F115" s="54"/>
      <c r="G115" s="86"/>
      <c r="H115" s="86"/>
      <c r="I115" s="45"/>
      <c r="J115" s="45"/>
      <c r="K115" s="45"/>
    </row>
    <row r="116" spans="1:11" x14ac:dyDescent="0.2">
      <c r="A116" s="210"/>
      <c r="B116" s="45"/>
      <c r="D116" s="11" t="s">
        <v>62</v>
      </c>
      <c r="E116" s="11" t="s">
        <v>63</v>
      </c>
      <c r="F116" s="11" t="s">
        <v>75</v>
      </c>
      <c r="G116" s="15"/>
      <c r="H116" s="15"/>
      <c r="I116" s="15"/>
      <c r="J116" s="15"/>
      <c r="K116" s="15"/>
    </row>
    <row r="117" spans="1:11" ht="21" customHeight="1" x14ac:dyDescent="0.2">
      <c r="A117" s="210"/>
      <c r="B117" s="6"/>
      <c r="C117" s="12" t="s">
        <v>76</v>
      </c>
      <c r="D117" s="174">
        <v>3</v>
      </c>
      <c r="E117" s="27">
        <f>D117/D120</f>
        <v>1</v>
      </c>
      <c r="F117" s="26">
        <f>D117*3</f>
        <v>9</v>
      </c>
      <c r="G117" s="45"/>
      <c r="H117" s="45"/>
      <c r="I117" s="45"/>
      <c r="J117" s="45"/>
      <c r="K117" s="45"/>
    </row>
    <row r="118" spans="1:11" ht="21" customHeight="1" x14ac:dyDescent="0.2">
      <c r="A118" s="210"/>
      <c r="B118" s="6"/>
      <c r="C118" s="13" t="s">
        <v>77</v>
      </c>
      <c r="D118" s="174">
        <v>0</v>
      </c>
      <c r="E118" s="27">
        <f>D118/D120</f>
        <v>0</v>
      </c>
      <c r="F118" s="26">
        <f>D118*2</f>
        <v>0</v>
      </c>
      <c r="G118" s="45"/>
      <c r="H118" s="45"/>
      <c r="I118" s="45"/>
      <c r="J118" s="45"/>
      <c r="K118" s="45"/>
    </row>
    <row r="119" spans="1:11" ht="21" customHeight="1" x14ac:dyDescent="0.2">
      <c r="A119" s="210"/>
      <c r="B119" s="6"/>
      <c r="C119" s="14" t="s">
        <v>78</v>
      </c>
      <c r="D119" s="174">
        <v>0</v>
      </c>
      <c r="E119" s="27">
        <f>D119/D120</f>
        <v>0</v>
      </c>
      <c r="F119" s="26">
        <f>D119*1</f>
        <v>0</v>
      </c>
      <c r="G119" s="45"/>
      <c r="H119" s="45"/>
      <c r="I119" s="45"/>
      <c r="J119" s="45"/>
      <c r="K119" s="45"/>
    </row>
    <row r="120" spans="1:11" ht="21" customHeight="1" x14ac:dyDescent="0.2">
      <c r="A120" s="210"/>
      <c r="B120" s="6"/>
      <c r="C120" s="16" t="s">
        <v>64</v>
      </c>
      <c r="D120" s="15">
        <f>SUM(D117:D119)</f>
        <v>3</v>
      </c>
      <c r="E120" s="15"/>
      <c r="F120" s="15">
        <f>SUM(F117:F119)</f>
        <v>9</v>
      </c>
      <c r="G120" s="15"/>
      <c r="H120" s="15"/>
      <c r="I120" s="15"/>
      <c r="J120" s="15"/>
      <c r="K120" s="15"/>
    </row>
    <row r="121" spans="1:11" ht="32.25" customHeight="1" x14ac:dyDescent="0.2">
      <c r="A121" s="210"/>
      <c r="B121" s="8">
        <v>10</v>
      </c>
      <c r="C121" s="9" t="s">
        <v>123</v>
      </c>
      <c r="D121" s="48" t="s">
        <v>44</v>
      </c>
      <c r="E121" s="65"/>
      <c r="F121" s="45"/>
      <c r="G121" s="45"/>
      <c r="H121" s="45"/>
      <c r="I121" s="45"/>
      <c r="J121" s="45"/>
      <c r="K121" s="45"/>
    </row>
    <row r="122" spans="1:11" x14ac:dyDescent="0.2">
      <c r="A122" s="210"/>
      <c r="B122" s="6"/>
      <c r="D122" s="45"/>
      <c r="E122" s="45"/>
      <c r="F122" s="45"/>
      <c r="G122" s="45"/>
      <c r="H122" s="45"/>
      <c r="I122" s="45"/>
      <c r="J122" s="45"/>
      <c r="K122" s="45"/>
    </row>
    <row r="123" spans="1:11" ht="37" customHeight="1" x14ac:dyDescent="0.2">
      <c r="A123" s="210"/>
      <c r="B123" s="45"/>
      <c r="C123" s="10" t="s">
        <v>124</v>
      </c>
      <c r="D123" s="45"/>
      <c r="E123" s="45"/>
      <c r="F123" s="45"/>
      <c r="G123" s="45"/>
      <c r="H123" s="45"/>
      <c r="I123" s="45"/>
      <c r="J123" s="45"/>
      <c r="K123" s="45"/>
    </row>
    <row r="124" spans="1:11" x14ac:dyDescent="0.2">
      <c r="A124" s="210"/>
      <c r="B124" s="6"/>
      <c r="D124" s="45"/>
      <c r="E124" s="45"/>
      <c r="F124" s="45"/>
      <c r="G124" s="45"/>
      <c r="H124" s="45"/>
      <c r="I124" s="45"/>
      <c r="J124" s="45"/>
      <c r="K124" s="45"/>
    </row>
    <row r="125" spans="1:11" ht="35" customHeight="1" x14ac:dyDescent="0.2">
      <c r="A125" s="210"/>
      <c r="B125" s="55">
        <v>10.1</v>
      </c>
      <c r="C125" s="56" t="s">
        <v>125</v>
      </c>
      <c r="D125" s="81" t="s">
        <v>72</v>
      </c>
      <c r="E125" s="54"/>
      <c r="F125" s="54"/>
      <c r="G125" s="86"/>
      <c r="H125" s="86"/>
      <c r="I125" s="45"/>
      <c r="J125" s="45"/>
      <c r="K125" s="45"/>
    </row>
    <row r="126" spans="1:11" ht="35" customHeight="1" x14ac:dyDescent="0.2">
      <c r="A126" s="210"/>
      <c r="B126" s="55">
        <v>10.199999999999999</v>
      </c>
      <c r="C126" s="56" t="s">
        <v>126</v>
      </c>
      <c r="D126" s="81" t="s">
        <v>72</v>
      </c>
      <c r="E126" s="54"/>
      <c r="F126" s="54"/>
      <c r="G126" s="86"/>
      <c r="H126" s="86"/>
      <c r="I126" s="45"/>
      <c r="J126" s="45"/>
      <c r="K126" s="45"/>
    </row>
    <row r="127" spans="1:11" ht="35" customHeight="1" x14ac:dyDescent="0.2">
      <c r="A127" s="210"/>
      <c r="B127" s="55">
        <v>10.3</v>
      </c>
      <c r="C127" s="56" t="s">
        <v>127</v>
      </c>
      <c r="D127" s="81" t="s">
        <v>72</v>
      </c>
      <c r="E127" s="54"/>
      <c r="F127" s="54"/>
      <c r="G127" s="86"/>
      <c r="H127" s="86"/>
      <c r="I127" s="45"/>
      <c r="J127" s="45"/>
      <c r="K127" s="45"/>
    </row>
    <row r="128" spans="1:11" ht="35" customHeight="1" x14ac:dyDescent="0.2">
      <c r="A128" s="210"/>
      <c r="B128" s="55">
        <v>10.4</v>
      </c>
      <c r="C128" s="56" t="s">
        <v>450</v>
      </c>
      <c r="D128" s="81" t="s">
        <v>105</v>
      </c>
      <c r="E128" s="54"/>
      <c r="F128" s="54"/>
      <c r="G128" s="86"/>
      <c r="H128" s="86"/>
      <c r="I128" s="45"/>
      <c r="J128" s="45"/>
      <c r="K128" s="45"/>
    </row>
    <row r="129" spans="1:11" x14ac:dyDescent="0.2">
      <c r="A129" s="210"/>
      <c r="B129" s="45"/>
      <c r="D129" s="11" t="s">
        <v>62</v>
      </c>
      <c r="E129" s="11" t="s">
        <v>63</v>
      </c>
      <c r="F129" s="11" t="s">
        <v>75</v>
      </c>
      <c r="G129" s="15"/>
      <c r="H129" s="15"/>
      <c r="I129" s="15"/>
      <c r="J129" s="15"/>
      <c r="K129" s="15"/>
    </row>
    <row r="130" spans="1:11" ht="21" customHeight="1" x14ac:dyDescent="0.2">
      <c r="A130" s="210"/>
      <c r="B130" s="6"/>
      <c r="C130" s="12" t="s">
        <v>76</v>
      </c>
      <c r="D130" s="170">
        <f>COUNTIF(D125:D128,"Oui (Complété)")</f>
        <v>3</v>
      </c>
      <c r="E130" s="27">
        <f>D130/D133</f>
        <v>0.75</v>
      </c>
      <c r="F130" s="26">
        <f>D130*3</f>
        <v>9</v>
      </c>
      <c r="G130" s="45"/>
      <c r="H130" s="45"/>
      <c r="I130" s="45"/>
      <c r="J130" s="45"/>
      <c r="K130" s="45"/>
    </row>
    <row r="131" spans="1:11" ht="21" customHeight="1" x14ac:dyDescent="0.2">
      <c r="A131" s="210"/>
      <c r="B131" s="6"/>
      <c r="C131" s="13" t="s">
        <v>77</v>
      </c>
      <c r="D131" s="170">
        <f>COUNTIF(D125:D128,"Peut-être (En cours)")</f>
        <v>0</v>
      </c>
      <c r="E131" s="27">
        <f>D131/D133</f>
        <v>0</v>
      </c>
      <c r="F131" s="26">
        <f>D131*2</f>
        <v>0</v>
      </c>
      <c r="G131" s="45"/>
      <c r="H131" s="45"/>
      <c r="I131" s="45"/>
      <c r="J131" s="45"/>
      <c r="K131" s="45"/>
    </row>
    <row r="132" spans="1:11" ht="21" customHeight="1" x14ac:dyDescent="0.2">
      <c r="A132" s="210"/>
      <c r="B132" s="6"/>
      <c r="C132" s="14" t="s">
        <v>78</v>
      </c>
      <c r="D132" s="170">
        <f>COUNTIF(D125:D128,"Non (N'a pas été pris en compte)")</f>
        <v>1</v>
      </c>
      <c r="E132" s="27">
        <f>D132/D133</f>
        <v>0.25</v>
      </c>
      <c r="F132" s="26">
        <f>D132*1</f>
        <v>1</v>
      </c>
      <c r="G132" s="45"/>
      <c r="H132" s="45"/>
      <c r="I132" s="45"/>
      <c r="J132" s="45"/>
      <c r="K132" s="45"/>
    </row>
    <row r="133" spans="1:11" ht="21" customHeight="1" x14ac:dyDescent="0.2">
      <c r="A133" s="210"/>
      <c r="B133" s="6"/>
      <c r="C133" s="16" t="s">
        <v>64</v>
      </c>
      <c r="D133" s="15">
        <f>SUM(D130:D132)</f>
        <v>4</v>
      </c>
      <c r="E133" s="15"/>
      <c r="F133" s="15">
        <f>SUM(F130:F132)</f>
        <v>10</v>
      </c>
      <c r="G133" s="15"/>
      <c r="H133" s="15"/>
      <c r="I133" s="15"/>
      <c r="J133" s="15"/>
      <c r="K133" s="15"/>
    </row>
    <row r="134" spans="1:11" ht="22" customHeight="1" x14ac:dyDescent="0.2">
      <c r="A134" s="210"/>
      <c r="B134" s="45"/>
      <c r="C134" s="66"/>
      <c r="D134" s="45"/>
      <c r="E134" s="45"/>
      <c r="F134" s="45"/>
      <c r="G134" s="45"/>
      <c r="H134" s="45"/>
      <c r="I134" s="45"/>
      <c r="J134" s="45"/>
      <c r="K134" s="45"/>
    </row>
    <row r="135" spans="1:11" ht="32.25" customHeight="1" x14ac:dyDescent="0.2">
      <c r="A135" s="210"/>
      <c r="B135" s="8">
        <v>11</v>
      </c>
      <c r="C135" s="9" t="s">
        <v>128</v>
      </c>
      <c r="D135" s="48" t="s">
        <v>44</v>
      </c>
      <c r="E135" s="65"/>
      <c r="F135" s="45"/>
      <c r="G135" s="45"/>
      <c r="H135" s="45"/>
      <c r="I135" s="45"/>
      <c r="J135" s="45"/>
      <c r="K135" s="45"/>
    </row>
    <row r="136" spans="1:11" x14ac:dyDescent="0.2">
      <c r="A136" s="210"/>
      <c r="B136" s="6"/>
      <c r="D136" s="45"/>
      <c r="E136" s="45"/>
      <c r="F136" s="45"/>
      <c r="G136" s="45"/>
      <c r="H136" s="45"/>
      <c r="I136" s="45"/>
      <c r="J136" s="45"/>
      <c r="K136" s="45"/>
    </row>
    <row r="137" spans="1:11" ht="35" customHeight="1" x14ac:dyDescent="0.2">
      <c r="A137" s="210"/>
      <c r="B137" s="55">
        <v>11.1</v>
      </c>
      <c r="C137" s="56" t="s">
        <v>129</v>
      </c>
      <c r="D137" s="81" t="s">
        <v>72</v>
      </c>
      <c r="E137" s="54"/>
      <c r="F137" s="54"/>
      <c r="G137" s="86"/>
      <c r="H137" s="86"/>
      <c r="I137" s="45"/>
      <c r="J137" s="45"/>
      <c r="K137" s="45"/>
    </row>
    <row r="138" spans="1:11" ht="54" customHeight="1" x14ac:dyDescent="0.2">
      <c r="A138" s="210"/>
      <c r="B138" s="55">
        <v>11.2</v>
      </c>
      <c r="C138" s="56" t="s">
        <v>451</v>
      </c>
      <c r="D138" s="81" t="s">
        <v>72</v>
      </c>
      <c r="E138" s="54"/>
      <c r="F138" s="54"/>
      <c r="G138" s="86"/>
      <c r="H138" s="86"/>
      <c r="I138" s="45"/>
      <c r="J138" s="45"/>
      <c r="K138" s="45"/>
    </row>
    <row r="139" spans="1:11" ht="35" customHeight="1" x14ac:dyDescent="0.2">
      <c r="A139" s="210"/>
      <c r="B139" s="55">
        <v>11.3</v>
      </c>
      <c r="C139" s="56" t="s">
        <v>452</v>
      </c>
      <c r="D139" s="81" t="s">
        <v>72</v>
      </c>
      <c r="E139" s="54"/>
      <c r="F139" s="54"/>
      <c r="G139" s="86"/>
      <c r="H139" s="86"/>
      <c r="I139" s="45"/>
      <c r="J139" s="45"/>
      <c r="K139" s="45"/>
    </row>
    <row r="140" spans="1:11" x14ac:dyDescent="0.2">
      <c r="A140" s="210"/>
      <c r="B140" s="45"/>
      <c r="D140" s="11" t="s">
        <v>62</v>
      </c>
      <c r="E140" s="11" t="s">
        <v>63</v>
      </c>
      <c r="F140" s="11" t="s">
        <v>75</v>
      </c>
      <c r="G140" s="15"/>
      <c r="H140" s="15"/>
      <c r="I140" s="15"/>
      <c r="J140" s="15"/>
      <c r="K140" s="15"/>
    </row>
    <row r="141" spans="1:11" ht="21" customHeight="1" x14ac:dyDescent="0.2">
      <c r="A141" s="210"/>
      <c r="B141" s="6"/>
      <c r="C141" s="12" t="s">
        <v>76</v>
      </c>
      <c r="D141" s="170">
        <f>COUNTIF(D137:D139,"Oui (Complété)")</f>
        <v>3</v>
      </c>
      <c r="E141" s="27">
        <f>D141/D144</f>
        <v>1</v>
      </c>
      <c r="F141" s="26">
        <f>D141*3</f>
        <v>9</v>
      </c>
      <c r="G141" s="45"/>
      <c r="H141" s="45"/>
      <c r="I141" s="45"/>
      <c r="J141" s="45"/>
      <c r="K141" s="45"/>
    </row>
    <row r="142" spans="1:11" ht="21" customHeight="1" x14ac:dyDescent="0.2">
      <c r="A142" s="210"/>
      <c r="B142" s="6"/>
      <c r="C142" s="13" t="s">
        <v>77</v>
      </c>
      <c r="D142" s="170">
        <f>COUNTIF(D137:D139,"Peut-être (En cours)")</f>
        <v>0</v>
      </c>
      <c r="E142" s="27">
        <f>D142/D144</f>
        <v>0</v>
      </c>
      <c r="F142" s="26">
        <f>D142*2</f>
        <v>0</v>
      </c>
      <c r="G142" s="45"/>
      <c r="H142" s="45"/>
      <c r="I142" s="45"/>
      <c r="J142" s="45"/>
      <c r="K142" s="45"/>
    </row>
    <row r="143" spans="1:11" ht="21" customHeight="1" x14ac:dyDescent="0.2">
      <c r="A143" s="210"/>
      <c r="B143" s="6"/>
      <c r="C143" s="14" t="s">
        <v>78</v>
      </c>
      <c r="D143" s="170">
        <f>COUNTIF(D137:D139,"Non (N'a pas été pris en compte)")</f>
        <v>0</v>
      </c>
      <c r="E143" s="27">
        <f>D143/D144</f>
        <v>0</v>
      </c>
      <c r="F143" s="26">
        <f>D143*1</f>
        <v>0</v>
      </c>
      <c r="G143" s="45"/>
      <c r="H143" s="45"/>
      <c r="I143" s="45"/>
      <c r="J143" s="45"/>
      <c r="K143" s="45"/>
    </row>
    <row r="144" spans="1:11" ht="21" customHeight="1" x14ac:dyDescent="0.2">
      <c r="A144" s="210"/>
      <c r="B144" s="6"/>
      <c r="C144" s="16" t="s">
        <v>64</v>
      </c>
      <c r="D144" s="15">
        <f>SUM(D141:D143)</f>
        <v>3</v>
      </c>
      <c r="E144" s="15"/>
      <c r="F144" s="15">
        <f>SUM(F141:F143)</f>
        <v>9</v>
      </c>
      <c r="G144" s="15"/>
      <c r="H144" s="15"/>
      <c r="I144" s="15"/>
      <c r="J144" s="15"/>
      <c r="K144" s="15"/>
    </row>
    <row r="145" spans="1:11" ht="21" customHeight="1" x14ac:dyDescent="0.2">
      <c r="A145" s="210"/>
      <c r="B145" s="6"/>
      <c r="C145" s="66"/>
      <c r="D145" s="45"/>
      <c r="E145" s="45"/>
      <c r="F145" s="45"/>
      <c r="G145" s="45"/>
      <c r="H145" s="45"/>
      <c r="I145" s="45"/>
      <c r="J145" s="45"/>
      <c r="K145" s="45"/>
    </row>
    <row r="146" spans="1:11" ht="32.25" customHeight="1" x14ac:dyDescent="0.2">
      <c r="A146" s="210"/>
      <c r="B146" s="8">
        <v>12</v>
      </c>
      <c r="C146" s="9" t="s">
        <v>130</v>
      </c>
      <c r="D146" s="48" t="s">
        <v>44</v>
      </c>
      <c r="E146" s="65"/>
      <c r="F146" s="45"/>
      <c r="G146" s="45"/>
      <c r="H146" s="45"/>
      <c r="I146" s="45"/>
      <c r="J146" s="45"/>
      <c r="K146" s="45"/>
    </row>
    <row r="147" spans="1:11" x14ac:dyDescent="0.2">
      <c r="A147" s="210"/>
      <c r="B147" s="6"/>
      <c r="D147" s="45"/>
      <c r="E147" s="45"/>
      <c r="F147" s="45"/>
      <c r="G147" s="45"/>
      <c r="H147" s="45"/>
      <c r="I147" s="45"/>
      <c r="J147" s="45"/>
      <c r="K147" s="45"/>
    </row>
    <row r="148" spans="1:11" ht="35" customHeight="1" x14ac:dyDescent="0.2">
      <c r="A148" s="210"/>
      <c r="B148" s="55">
        <v>12.1</v>
      </c>
      <c r="C148" s="56" t="s">
        <v>453</v>
      </c>
      <c r="D148" s="81" t="s">
        <v>72</v>
      </c>
      <c r="E148" s="54"/>
      <c r="F148" s="54"/>
      <c r="G148" s="86"/>
      <c r="H148" s="86"/>
      <c r="I148" s="45"/>
      <c r="J148" s="45"/>
      <c r="K148" s="45"/>
    </row>
    <row r="149" spans="1:11" ht="35" customHeight="1" x14ac:dyDescent="0.2">
      <c r="A149" s="210"/>
      <c r="B149" s="55">
        <v>12.2</v>
      </c>
      <c r="C149" s="56" t="s">
        <v>454</v>
      </c>
      <c r="D149" s="81" t="s">
        <v>72</v>
      </c>
      <c r="E149" s="54"/>
      <c r="F149" s="54"/>
      <c r="G149" s="86"/>
      <c r="H149" s="86"/>
      <c r="I149" s="45"/>
      <c r="J149" s="45"/>
      <c r="K149" s="45"/>
    </row>
    <row r="150" spans="1:11" x14ac:dyDescent="0.2">
      <c r="A150" s="210"/>
      <c r="B150" s="45"/>
      <c r="D150" s="11" t="s">
        <v>62</v>
      </c>
      <c r="E150" s="11" t="s">
        <v>63</v>
      </c>
      <c r="F150" s="11" t="s">
        <v>75</v>
      </c>
      <c r="G150" s="15"/>
      <c r="H150" s="15"/>
      <c r="I150" s="15"/>
      <c r="J150" s="15"/>
      <c r="K150" s="15"/>
    </row>
    <row r="151" spans="1:11" ht="21" customHeight="1" x14ac:dyDescent="0.2">
      <c r="A151" s="210"/>
      <c r="B151" s="6"/>
      <c r="C151" s="12" t="s">
        <v>76</v>
      </c>
      <c r="D151" s="170">
        <f>COUNTIF(D148:D149,"Oui (Complété)")</f>
        <v>2</v>
      </c>
      <c r="E151" s="27">
        <f>D151/D154</f>
        <v>1</v>
      </c>
      <c r="F151" s="26">
        <f>D151*3</f>
        <v>6</v>
      </c>
      <c r="G151" s="45"/>
      <c r="H151" s="45"/>
      <c r="I151" s="45"/>
      <c r="J151" s="45"/>
      <c r="K151" s="45"/>
    </row>
    <row r="152" spans="1:11" ht="21" customHeight="1" x14ac:dyDescent="0.2">
      <c r="A152" s="210"/>
      <c r="B152" s="6"/>
      <c r="C152" s="13" t="s">
        <v>77</v>
      </c>
      <c r="D152" s="170">
        <f>COUNTIF(D148:D149,"Peut-être (En cours)")</f>
        <v>0</v>
      </c>
      <c r="E152" s="27">
        <f>D152/D154</f>
        <v>0</v>
      </c>
      <c r="F152" s="26">
        <f>D152*2</f>
        <v>0</v>
      </c>
      <c r="G152" s="45"/>
      <c r="H152" s="45"/>
      <c r="I152" s="45"/>
      <c r="J152" s="45"/>
      <c r="K152" s="45"/>
    </row>
    <row r="153" spans="1:11" ht="21" customHeight="1" x14ac:dyDescent="0.2">
      <c r="A153" s="210"/>
      <c r="B153" s="6"/>
      <c r="C153" s="14" t="s">
        <v>78</v>
      </c>
      <c r="D153" s="170">
        <f>COUNTIF(D148:D149,"Non (N'a pas été pris en compte)")</f>
        <v>0</v>
      </c>
      <c r="E153" s="27">
        <f>D153/D154</f>
        <v>0</v>
      </c>
      <c r="F153" s="26">
        <f>D153*1</f>
        <v>0</v>
      </c>
      <c r="G153" s="45"/>
      <c r="H153" s="45"/>
      <c r="I153" s="45"/>
      <c r="J153" s="45"/>
      <c r="K153" s="45"/>
    </row>
    <row r="154" spans="1:11" ht="21" customHeight="1" x14ac:dyDescent="0.2">
      <c r="A154" s="210"/>
      <c r="B154" s="6"/>
      <c r="C154" s="16" t="s">
        <v>64</v>
      </c>
      <c r="D154" s="15">
        <f>SUM(D151:D153)</f>
        <v>2</v>
      </c>
      <c r="E154" s="15"/>
      <c r="F154" s="15">
        <f>SUM(F151:F153)</f>
        <v>6</v>
      </c>
      <c r="G154" s="15"/>
      <c r="H154" s="15"/>
      <c r="I154" s="15"/>
      <c r="J154" s="15"/>
      <c r="K154" s="15"/>
    </row>
    <row r="155" spans="1:11" ht="21" customHeight="1" x14ac:dyDescent="0.2">
      <c r="A155" s="210"/>
      <c r="B155" s="6"/>
      <c r="C155" s="66"/>
      <c r="D155" s="45"/>
      <c r="E155" s="45"/>
      <c r="F155" s="45"/>
      <c r="G155" s="45"/>
      <c r="H155" s="45"/>
      <c r="I155" s="45"/>
      <c r="J155" s="45"/>
      <c r="K155" s="45"/>
    </row>
    <row r="156" spans="1:11" ht="32.25" customHeight="1" x14ac:dyDescent="0.2">
      <c r="A156" s="210"/>
      <c r="B156" s="8">
        <v>13</v>
      </c>
      <c r="C156" s="9" t="s">
        <v>131</v>
      </c>
      <c r="D156" s="48" t="s">
        <v>44</v>
      </c>
      <c r="E156" s="65"/>
      <c r="F156" s="45"/>
      <c r="G156" s="45"/>
      <c r="H156" s="45"/>
      <c r="I156" s="45"/>
      <c r="J156" s="45"/>
      <c r="K156" s="45"/>
    </row>
    <row r="157" spans="1:11" x14ac:dyDescent="0.2">
      <c r="A157" s="210"/>
      <c r="B157" s="6"/>
      <c r="D157" s="45"/>
      <c r="E157" s="45"/>
      <c r="F157" s="45"/>
      <c r="G157" s="45"/>
      <c r="H157" s="45"/>
      <c r="I157" s="45"/>
      <c r="J157" s="45"/>
      <c r="K157" s="45"/>
    </row>
    <row r="158" spans="1:11" ht="35" customHeight="1" x14ac:dyDescent="0.2">
      <c r="A158" s="210"/>
      <c r="B158" s="55">
        <v>13.1</v>
      </c>
      <c r="C158" s="56" t="s">
        <v>455</v>
      </c>
      <c r="D158" s="81" t="s">
        <v>72</v>
      </c>
      <c r="E158" s="54"/>
      <c r="F158" s="54"/>
      <c r="G158" s="86"/>
      <c r="H158" s="86"/>
      <c r="I158" s="45"/>
      <c r="J158" s="45"/>
      <c r="K158" s="45"/>
    </row>
    <row r="159" spans="1:11" ht="35" customHeight="1" x14ac:dyDescent="0.2">
      <c r="A159" s="210"/>
      <c r="B159" s="55">
        <v>13.2</v>
      </c>
      <c r="C159" s="56" t="s">
        <v>132</v>
      </c>
      <c r="D159" s="81" t="s">
        <v>72</v>
      </c>
      <c r="E159" s="54"/>
      <c r="F159" s="54"/>
      <c r="G159" s="86"/>
      <c r="H159" s="86"/>
      <c r="I159" s="45"/>
      <c r="J159" s="45"/>
      <c r="K159" s="45"/>
    </row>
    <row r="160" spans="1:11" x14ac:dyDescent="0.2">
      <c r="A160" s="210"/>
      <c r="B160" s="45"/>
      <c r="D160" s="11" t="s">
        <v>62</v>
      </c>
      <c r="E160" s="11" t="s">
        <v>63</v>
      </c>
      <c r="F160" s="11" t="s">
        <v>75</v>
      </c>
      <c r="G160" s="15"/>
      <c r="H160" s="15"/>
      <c r="I160" s="15"/>
      <c r="J160" s="15"/>
      <c r="K160" s="15"/>
    </row>
    <row r="161" spans="1:11" ht="21" customHeight="1" x14ac:dyDescent="0.2">
      <c r="A161" s="210"/>
      <c r="B161" s="6"/>
      <c r="C161" s="12" t="s">
        <v>76</v>
      </c>
      <c r="D161" s="170">
        <f>COUNTIF(D158:D159,"Oui (Complété)")</f>
        <v>2</v>
      </c>
      <c r="E161" s="27">
        <f>D161/D164</f>
        <v>1</v>
      </c>
      <c r="F161" s="26">
        <f>D161*3</f>
        <v>6</v>
      </c>
      <c r="G161" s="45"/>
      <c r="H161" s="45"/>
      <c r="I161" s="45"/>
      <c r="J161" s="45"/>
      <c r="K161" s="45"/>
    </row>
    <row r="162" spans="1:11" ht="21" customHeight="1" x14ac:dyDescent="0.2">
      <c r="A162" s="210"/>
      <c r="B162" s="6"/>
      <c r="C162" s="13" t="s">
        <v>77</v>
      </c>
      <c r="D162" s="170">
        <f>COUNTIF(D158:D159,"Peut-être (En cours)")</f>
        <v>0</v>
      </c>
      <c r="E162" s="27">
        <f>D162/D164</f>
        <v>0</v>
      </c>
      <c r="F162" s="26">
        <f>D162*2</f>
        <v>0</v>
      </c>
      <c r="G162" s="45"/>
      <c r="H162" s="45"/>
      <c r="I162" s="45"/>
      <c r="J162" s="45"/>
      <c r="K162" s="45"/>
    </row>
    <row r="163" spans="1:11" ht="21" customHeight="1" x14ac:dyDescent="0.2">
      <c r="A163" s="210"/>
      <c r="B163" s="6"/>
      <c r="C163" s="14" t="s">
        <v>78</v>
      </c>
      <c r="D163" s="170">
        <f>COUNTIF(D158:D159,"Non (N'a pas été pris en compte)")</f>
        <v>0</v>
      </c>
      <c r="E163" s="27">
        <f>D163/D164</f>
        <v>0</v>
      </c>
      <c r="F163" s="26">
        <f>D163*1</f>
        <v>0</v>
      </c>
      <c r="G163" s="45"/>
      <c r="H163" s="45"/>
      <c r="I163" s="45"/>
      <c r="J163" s="45"/>
      <c r="K163" s="45"/>
    </row>
    <row r="164" spans="1:11" ht="21" customHeight="1" x14ac:dyDescent="0.2">
      <c r="A164" s="210"/>
      <c r="B164" s="6"/>
      <c r="C164" s="16" t="s">
        <v>64</v>
      </c>
      <c r="D164" s="15">
        <f>SUM(D161:D163)</f>
        <v>2</v>
      </c>
      <c r="E164" s="15"/>
      <c r="F164" s="15">
        <f>SUM(F161:F163)</f>
        <v>6</v>
      </c>
      <c r="G164" s="15"/>
      <c r="H164" s="15"/>
      <c r="I164" s="15"/>
      <c r="J164" s="15"/>
      <c r="K164" s="15"/>
    </row>
    <row r="165" spans="1:11" ht="21" customHeight="1" x14ac:dyDescent="0.2">
      <c r="A165" s="210"/>
      <c r="B165" s="6"/>
      <c r="C165" s="66"/>
      <c r="D165" s="45"/>
      <c r="E165" s="45"/>
      <c r="F165" s="45"/>
      <c r="G165" s="45"/>
      <c r="H165" s="45"/>
      <c r="I165" s="45"/>
      <c r="J165" s="45"/>
      <c r="K165" s="45"/>
    </row>
    <row r="166" spans="1:11" ht="32.25" customHeight="1" x14ac:dyDescent="0.2">
      <c r="A166" s="210"/>
      <c r="B166" s="8">
        <v>14</v>
      </c>
      <c r="C166" s="9" t="s">
        <v>133</v>
      </c>
      <c r="D166" s="48" t="s">
        <v>44</v>
      </c>
      <c r="E166" s="65"/>
      <c r="F166" s="45"/>
      <c r="G166" s="45"/>
      <c r="H166" s="45"/>
      <c r="I166" s="45"/>
      <c r="J166" s="45"/>
      <c r="K166" s="45"/>
    </row>
    <row r="167" spans="1:11" x14ac:dyDescent="0.2">
      <c r="A167" s="210"/>
      <c r="B167" s="6"/>
      <c r="D167" s="45"/>
      <c r="E167" s="45"/>
      <c r="F167" s="45"/>
      <c r="G167" s="45"/>
      <c r="H167" s="45"/>
      <c r="I167" s="45"/>
      <c r="J167" s="45"/>
      <c r="K167" s="45"/>
    </row>
    <row r="168" spans="1:11" ht="35" customHeight="1" x14ac:dyDescent="0.2">
      <c r="A168" s="210"/>
      <c r="B168" s="55">
        <v>14.1</v>
      </c>
      <c r="C168" s="56" t="s">
        <v>134</v>
      </c>
      <c r="D168" s="81" t="s">
        <v>72</v>
      </c>
      <c r="E168" s="54"/>
      <c r="F168" s="54"/>
      <c r="G168" s="86"/>
      <c r="H168" s="86"/>
      <c r="I168" s="45"/>
      <c r="J168" s="45"/>
      <c r="K168" s="45"/>
    </row>
    <row r="169" spans="1:11" ht="35" customHeight="1" x14ac:dyDescent="0.2">
      <c r="A169" s="210"/>
      <c r="B169" s="55">
        <v>14.2</v>
      </c>
      <c r="C169" s="56" t="s">
        <v>457</v>
      </c>
      <c r="D169" s="81" t="s">
        <v>72</v>
      </c>
      <c r="E169" s="54"/>
      <c r="F169" s="54"/>
      <c r="G169" s="86"/>
      <c r="H169" s="86"/>
      <c r="I169" s="45"/>
      <c r="J169" s="45"/>
      <c r="K169" s="45"/>
    </row>
    <row r="170" spans="1:11" x14ac:dyDescent="0.2">
      <c r="A170" s="210"/>
      <c r="B170" s="45"/>
      <c r="D170" s="11" t="s">
        <v>62</v>
      </c>
      <c r="E170" s="11" t="s">
        <v>63</v>
      </c>
      <c r="F170" s="11" t="s">
        <v>75</v>
      </c>
      <c r="G170" s="15"/>
      <c r="H170" s="15"/>
      <c r="I170" s="15"/>
      <c r="J170" s="15"/>
      <c r="K170" s="15"/>
    </row>
    <row r="171" spans="1:11" ht="21" customHeight="1" x14ac:dyDescent="0.2">
      <c r="A171" s="210"/>
      <c r="B171" s="6"/>
      <c r="C171" s="12" t="s">
        <v>76</v>
      </c>
      <c r="D171" s="170">
        <f>COUNTIF(D168:D169,"Oui (Complété)")</f>
        <v>2</v>
      </c>
      <c r="E171" s="27">
        <f>D171/D174</f>
        <v>1</v>
      </c>
      <c r="F171" s="26">
        <f>D171*3</f>
        <v>6</v>
      </c>
      <c r="G171" s="45"/>
      <c r="H171" s="45"/>
      <c r="I171" s="45"/>
      <c r="J171" s="45"/>
      <c r="K171" s="45"/>
    </row>
    <row r="172" spans="1:11" ht="21" customHeight="1" x14ac:dyDescent="0.2">
      <c r="A172" s="210"/>
      <c r="B172" s="6"/>
      <c r="C172" s="13" t="s">
        <v>77</v>
      </c>
      <c r="D172" s="170">
        <f>COUNTIF(D168:D169,"Peut-être (En cours)")</f>
        <v>0</v>
      </c>
      <c r="E172" s="27">
        <f>D172/D174</f>
        <v>0</v>
      </c>
      <c r="F172" s="26">
        <f>D172*2</f>
        <v>0</v>
      </c>
      <c r="G172" s="45"/>
      <c r="H172" s="45"/>
      <c r="I172" s="45"/>
      <c r="J172" s="45"/>
      <c r="K172" s="45"/>
    </row>
    <row r="173" spans="1:11" ht="21" customHeight="1" x14ac:dyDescent="0.2">
      <c r="A173" s="210"/>
      <c r="B173" s="6"/>
      <c r="C173" s="14" t="s">
        <v>78</v>
      </c>
      <c r="D173" s="170">
        <f>COUNTIF(D168:D169,"Non (N'a pas été pris en compte)")</f>
        <v>0</v>
      </c>
      <c r="E173" s="27">
        <f>D173/D174</f>
        <v>0</v>
      </c>
      <c r="F173" s="26">
        <f>D173*1</f>
        <v>0</v>
      </c>
      <c r="G173" s="45"/>
      <c r="H173" s="45"/>
      <c r="I173" s="45"/>
      <c r="J173" s="45"/>
      <c r="K173" s="45"/>
    </row>
    <row r="174" spans="1:11" ht="21" customHeight="1" x14ac:dyDescent="0.2">
      <c r="A174" s="210"/>
      <c r="B174" s="6"/>
      <c r="C174" s="16" t="s">
        <v>64</v>
      </c>
      <c r="D174" s="15">
        <f>SUM(D171:D173)</f>
        <v>2</v>
      </c>
      <c r="E174" s="15"/>
      <c r="F174" s="15">
        <f>SUM(F171:F173)</f>
        <v>6</v>
      </c>
      <c r="G174" s="15"/>
      <c r="H174" s="15"/>
      <c r="I174" s="15"/>
      <c r="J174" s="15"/>
      <c r="K174" s="15"/>
    </row>
    <row r="175" spans="1:11" ht="21" customHeight="1" x14ac:dyDescent="0.2">
      <c r="A175" s="210"/>
      <c r="B175" s="6"/>
      <c r="C175" s="66"/>
      <c r="D175" s="45"/>
      <c r="E175" s="45"/>
      <c r="F175" s="45"/>
      <c r="G175" s="45"/>
      <c r="H175" s="45"/>
      <c r="I175" s="45"/>
      <c r="J175" s="45"/>
      <c r="K175" s="45"/>
    </row>
    <row r="176" spans="1:11" ht="32.25" customHeight="1" x14ac:dyDescent="0.2">
      <c r="A176" s="210"/>
      <c r="B176" s="8">
        <v>15</v>
      </c>
      <c r="C176" s="10" t="s">
        <v>135</v>
      </c>
      <c r="D176" s="48" t="s">
        <v>44</v>
      </c>
      <c r="E176" s="65"/>
      <c r="F176" s="45"/>
      <c r="G176" s="45"/>
      <c r="H176" s="45"/>
      <c r="I176" s="45"/>
      <c r="J176" s="45"/>
      <c r="K176" s="45"/>
    </row>
    <row r="177" spans="1:11" x14ac:dyDescent="0.2">
      <c r="A177" s="210"/>
      <c r="B177" s="6"/>
      <c r="D177" s="45"/>
      <c r="E177" s="45"/>
      <c r="F177" s="45"/>
      <c r="G177" s="45"/>
      <c r="H177" s="45"/>
      <c r="I177" s="45"/>
      <c r="J177" s="45"/>
      <c r="K177" s="45"/>
    </row>
    <row r="178" spans="1:11" ht="35" customHeight="1" x14ac:dyDescent="0.2">
      <c r="A178" s="210"/>
      <c r="B178" s="55">
        <v>15.1</v>
      </c>
      <c r="C178" s="56" t="s">
        <v>458</v>
      </c>
      <c r="D178" s="81" t="s">
        <v>72</v>
      </c>
      <c r="E178" s="54"/>
      <c r="F178" s="54"/>
      <c r="G178" s="86"/>
      <c r="H178" s="86"/>
      <c r="I178" s="45"/>
      <c r="J178" s="45"/>
      <c r="K178" s="45"/>
    </row>
    <row r="179" spans="1:11" ht="35" customHeight="1" x14ac:dyDescent="0.2">
      <c r="A179" s="210"/>
      <c r="B179" s="55">
        <v>15.2</v>
      </c>
      <c r="C179" s="56" t="s">
        <v>459</v>
      </c>
      <c r="D179" s="81" t="s">
        <v>72</v>
      </c>
      <c r="E179" s="54"/>
      <c r="F179" s="54"/>
      <c r="G179" s="86"/>
      <c r="H179" s="86"/>
      <c r="I179" s="45"/>
      <c r="J179" s="45"/>
      <c r="K179" s="45"/>
    </row>
    <row r="180" spans="1:11" x14ac:dyDescent="0.2">
      <c r="A180" s="210"/>
      <c r="B180" s="45"/>
      <c r="D180" s="11" t="s">
        <v>62</v>
      </c>
      <c r="E180" s="11" t="s">
        <v>63</v>
      </c>
      <c r="F180" s="11" t="s">
        <v>75</v>
      </c>
      <c r="G180" s="15"/>
      <c r="H180" s="15"/>
      <c r="I180" s="15"/>
      <c r="J180" s="15"/>
      <c r="K180" s="15"/>
    </row>
    <row r="181" spans="1:11" ht="21" customHeight="1" x14ac:dyDescent="0.2">
      <c r="A181" s="210"/>
      <c r="B181" s="6"/>
      <c r="C181" s="12" t="s">
        <v>76</v>
      </c>
      <c r="D181" s="170">
        <f>COUNTIF(D178:D179,"Oui (Complété)")</f>
        <v>2</v>
      </c>
      <c r="E181" s="27">
        <f>D181/D184</f>
        <v>1</v>
      </c>
      <c r="F181" s="26">
        <f>D181*3</f>
        <v>6</v>
      </c>
      <c r="G181" s="45"/>
      <c r="H181" s="45"/>
      <c r="I181" s="45"/>
      <c r="J181" s="45"/>
      <c r="K181" s="45"/>
    </row>
    <row r="182" spans="1:11" ht="21" customHeight="1" x14ac:dyDescent="0.2">
      <c r="A182" s="210"/>
      <c r="B182" s="6"/>
      <c r="C182" s="13" t="s">
        <v>77</v>
      </c>
      <c r="D182" s="170">
        <f>COUNTIF(D178:D179,"Peut-être (En cours)")</f>
        <v>0</v>
      </c>
      <c r="E182" s="27">
        <f>D182/D184</f>
        <v>0</v>
      </c>
      <c r="F182" s="26">
        <f>D182*2</f>
        <v>0</v>
      </c>
      <c r="G182" s="45"/>
      <c r="H182" s="45"/>
      <c r="I182" s="45"/>
      <c r="J182" s="45"/>
      <c r="K182" s="45"/>
    </row>
    <row r="183" spans="1:11" ht="21" customHeight="1" x14ac:dyDescent="0.2">
      <c r="A183" s="210"/>
      <c r="B183" s="6"/>
      <c r="C183" s="14" t="s">
        <v>78</v>
      </c>
      <c r="D183" s="170">
        <f>COUNTIF(D178:D179,"Non (N'a pas été pris en compte)")</f>
        <v>0</v>
      </c>
      <c r="E183" s="27">
        <f>D183/D184</f>
        <v>0</v>
      </c>
      <c r="F183" s="26">
        <f>D183*1</f>
        <v>0</v>
      </c>
      <c r="G183" s="45"/>
      <c r="H183" s="45"/>
      <c r="I183" s="45"/>
      <c r="J183" s="45"/>
      <c r="K183" s="45"/>
    </row>
    <row r="184" spans="1:11" ht="21" customHeight="1" x14ac:dyDescent="0.2">
      <c r="A184" s="210"/>
      <c r="B184" s="6"/>
      <c r="C184" s="16" t="s">
        <v>64</v>
      </c>
      <c r="D184" s="15">
        <f>SUM(D181:D183)</f>
        <v>2</v>
      </c>
      <c r="E184" s="15"/>
      <c r="F184" s="15">
        <f>SUM(F181:F183)</f>
        <v>6</v>
      </c>
      <c r="G184" s="15"/>
      <c r="H184" s="15"/>
      <c r="I184" s="15"/>
      <c r="J184" s="15"/>
      <c r="K184" s="15"/>
    </row>
    <row r="185" spans="1:11" ht="21" customHeight="1" x14ac:dyDescent="0.2">
      <c r="A185" s="210"/>
      <c r="B185" s="6"/>
      <c r="C185" s="66"/>
      <c r="D185" s="45"/>
      <c r="E185" s="45"/>
      <c r="F185" s="45"/>
      <c r="G185" s="45"/>
      <c r="H185" s="45"/>
      <c r="I185" s="45"/>
      <c r="J185" s="45"/>
      <c r="K185" s="45"/>
    </row>
    <row r="186" spans="1:11" ht="32.25" customHeight="1" x14ac:dyDescent="0.2">
      <c r="A186" s="210"/>
      <c r="B186" s="8">
        <v>16</v>
      </c>
      <c r="C186" s="10" t="s">
        <v>136</v>
      </c>
      <c r="D186" s="48" t="s">
        <v>44</v>
      </c>
      <c r="E186" s="65"/>
      <c r="F186" s="45"/>
      <c r="G186" s="45"/>
      <c r="H186" s="45"/>
      <c r="I186" s="45"/>
      <c r="J186" s="45"/>
      <c r="K186" s="45"/>
    </row>
    <row r="187" spans="1:11" x14ac:dyDescent="0.2">
      <c r="A187" s="210"/>
      <c r="B187" s="6"/>
      <c r="D187" s="45"/>
      <c r="E187" s="45"/>
      <c r="F187" s="45"/>
      <c r="G187" s="45"/>
      <c r="H187" s="45"/>
      <c r="I187" s="45"/>
      <c r="J187" s="45"/>
      <c r="K187" s="45"/>
    </row>
    <row r="188" spans="1:11" ht="35" customHeight="1" x14ac:dyDescent="0.2">
      <c r="A188" s="210"/>
      <c r="B188" s="55">
        <v>16.100000000000001</v>
      </c>
      <c r="C188" s="56" t="s">
        <v>137</v>
      </c>
      <c r="D188" s="81" t="s">
        <v>72</v>
      </c>
      <c r="E188" s="54"/>
      <c r="F188" s="54"/>
      <c r="G188" s="86"/>
      <c r="H188" s="86"/>
      <c r="I188" s="45"/>
      <c r="J188" s="45"/>
      <c r="K188" s="45"/>
    </row>
    <row r="189" spans="1:11" ht="35" customHeight="1" x14ac:dyDescent="0.2">
      <c r="A189" s="210"/>
      <c r="B189" s="55">
        <v>16.2</v>
      </c>
      <c r="C189" s="56" t="s">
        <v>138</v>
      </c>
      <c r="D189" s="81" t="s">
        <v>72</v>
      </c>
      <c r="E189" s="54"/>
      <c r="F189" s="54"/>
      <c r="G189" s="86"/>
      <c r="H189" s="86"/>
      <c r="I189" s="45"/>
      <c r="J189" s="45"/>
      <c r="K189" s="45"/>
    </row>
    <row r="190" spans="1:11" ht="35" customHeight="1" x14ac:dyDescent="0.2">
      <c r="A190" s="210"/>
      <c r="B190" s="55">
        <v>16.3</v>
      </c>
      <c r="C190" s="56" t="s">
        <v>139</v>
      </c>
      <c r="D190" s="81" t="s">
        <v>72</v>
      </c>
      <c r="E190" s="54"/>
      <c r="F190" s="54"/>
      <c r="G190" s="86"/>
      <c r="H190" s="86"/>
      <c r="I190" s="45"/>
      <c r="J190" s="45"/>
      <c r="K190" s="45"/>
    </row>
    <row r="191" spans="1:11" ht="35" customHeight="1" x14ac:dyDescent="0.2">
      <c r="A191" s="210"/>
      <c r="B191" s="55">
        <v>16.399999999999999</v>
      </c>
      <c r="C191" s="56" t="s">
        <v>140</v>
      </c>
      <c r="D191" s="81" t="s">
        <v>72</v>
      </c>
      <c r="E191" s="54"/>
      <c r="F191" s="54"/>
      <c r="G191" s="86"/>
      <c r="H191" s="86"/>
      <c r="I191" s="45"/>
      <c r="J191" s="45"/>
      <c r="K191" s="45"/>
    </row>
    <row r="192" spans="1:11" ht="35" customHeight="1" x14ac:dyDescent="0.2">
      <c r="A192" s="210"/>
      <c r="B192" s="55">
        <v>16.5</v>
      </c>
      <c r="C192" s="56" t="s">
        <v>141</v>
      </c>
      <c r="D192" s="81" t="s">
        <v>72</v>
      </c>
      <c r="E192" s="54"/>
      <c r="F192" s="54"/>
      <c r="G192" s="86"/>
      <c r="H192" s="86"/>
      <c r="I192" s="45"/>
      <c r="J192" s="45"/>
      <c r="K192" s="45"/>
    </row>
    <row r="193" spans="1:11" ht="35" customHeight="1" x14ac:dyDescent="0.2">
      <c r="A193" s="210"/>
      <c r="B193" s="55">
        <v>16.600000000000001</v>
      </c>
      <c r="C193" s="56" t="s">
        <v>142</v>
      </c>
      <c r="D193" s="81" t="s">
        <v>72</v>
      </c>
      <c r="E193" s="54"/>
      <c r="F193" s="54"/>
      <c r="G193" s="86"/>
      <c r="H193" s="86"/>
      <c r="I193" s="45"/>
      <c r="J193" s="45"/>
      <c r="K193" s="45"/>
    </row>
    <row r="194" spans="1:11" ht="35" customHeight="1" x14ac:dyDescent="0.2">
      <c r="A194" s="210"/>
      <c r="B194" s="55">
        <v>16.7</v>
      </c>
      <c r="C194" s="56" t="s">
        <v>143</v>
      </c>
      <c r="D194" s="81" t="s">
        <v>72</v>
      </c>
      <c r="E194" s="54"/>
      <c r="F194" s="54"/>
      <c r="G194" s="86"/>
      <c r="H194" s="86"/>
      <c r="I194" s="45"/>
      <c r="J194" s="45"/>
      <c r="K194" s="45"/>
    </row>
    <row r="195" spans="1:11" x14ac:dyDescent="0.2">
      <c r="A195" s="210"/>
      <c r="B195" s="45"/>
      <c r="D195" s="11" t="s">
        <v>62</v>
      </c>
      <c r="E195" s="11" t="s">
        <v>63</v>
      </c>
      <c r="F195" s="11" t="s">
        <v>75</v>
      </c>
      <c r="G195" s="15"/>
      <c r="H195" s="15"/>
      <c r="I195" s="15"/>
      <c r="J195" s="15"/>
      <c r="K195" s="15"/>
    </row>
    <row r="196" spans="1:11" ht="21" customHeight="1" x14ac:dyDescent="0.2">
      <c r="A196" s="210"/>
      <c r="B196" s="6"/>
      <c r="C196" s="12" t="s">
        <v>76</v>
      </c>
      <c r="D196" s="170">
        <f>COUNTIF(D188:D194,"Oui (Complété)")</f>
        <v>7</v>
      </c>
      <c r="E196" s="27">
        <f>D196/D199</f>
        <v>1</v>
      </c>
      <c r="F196" s="26">
        <f>D196*3</f>
        <v>21</v>
      </c>
      <c r="G196" s="45"/>
      <c r="H196" s="45"/>
      <c r="I196" s="45"/>
      <c r="J196" s="45"/>
      <c r="K196" s="45"/>
    </row>
    <row r="197" spans="1:11" ht="21" customHeight="1" x14ac:dyDescent="0.2">
      <c r="A197" s="210"/>
      <c r="B197" s="6"/>
      <c r="C197" s="13" t="s">
        <v>77</v>
      </c>
      <c r="D197" s="170">
        <f>COUNTIF(D188:D194,"Peut-être (En cours)")</f>
        <v>0</v>
      </c>
      <c r="E197" s="27">
        <f>D197/D199</f>
        <v>0</v>
      </c>
      <c r="F197" s="26">
        <f>D197*2</f>
        <v>0</v>
      </c>
      <c r="G197" s="45"/>
      <c r="H197" s="45"/>
      <c r="I197" s="45"/>
      <c r="J197" s="45"/>
      <c r="K197" s="45"/>
    </row>
    <row r="198" spans="1:11" ht="21" customHeight="1" x14ac:dyDescent="0.2">
      <c r="A198" s="210"/>
      <c r="B198" s="6"/>
      <c r="C198" s="14" t="s">
        <v>78</v>
      </c>
      <c r="D198" s="170">
        <f>COUNTIF(D188:D194,"Non (N'a pas été pris en compte)")</f>
        <v>0</v>
      </c>
      <c r="E198" s="27">
        <f>D198/D199</f>
        <v>0</v>
      </c>
      <c r="F198" s="26">
        <f>D198*1</f>
        <v>0</v>
      </c>
      <c r="G198" s="45"/>
      <c r="H198" s="45"/>
      <c r="I198" s="45"/>
      <c r="J198" s="45"/>
      <c r="K198" s="45"/>
    </row>
    <row r="199" spans="1:11" ht="21" customHeight="1" x14ac:dyDescent="0.2">
      <c r="A199" s="210"/>
      <c r="B199" s="6"/>
      <c r="C199" s="16" t="s">
        <v>64</v>
      </c>
      <c r="D199" s="15">
        <f>SUM(D196:D198)</f>
        <v>7</v>
      </c>
      <c r="E199" s="15"/>
      <c r="F199" s="15">
        <f>SUM(F196:F198)</f>
        <v>21</v>
      </c>
      <c r="G199" s="15"/>
      <c r="H199" s="15"/>
      <c r="I199" s="15"/>
      <c r="J199" s="15"/>
      <c r="K199" s="15"/>
    </row>
    <row r="200" spans="1:11" ht="22" customHeight="1" x14ac:dyDescent="0.2">
      <c r="A200" s="210"/>
      <c r="B200" s="45"/>
      <c r="C200" s="66"/>
      <c r="D200" s="45"/>
      <c r="E200" s="45"/>
      <c r="F200" s="45"/>
      <c r="G200" s="45"/>
      <c r="H200" s="45"/>
      <c r="I200" s="45"/>
      <c r="J200" s="45"/>
      <c r="K200" s="45"/>
    </row>
    <row r="201" spans="1:11" x14ac:dyDescent="0.2">
      <c r="A201" s="210"/>
      <c r="B201" s="6"/>
      <c r="C201" s="11" t="s">
        <v>144</v>
      </c>
      <c r="D201" s="11" t="s">
        <v>62</v>
      </c>
      <c r="E201" s="11" t="s">
        <v>63</v>
      </c>
      <c r="F201" s="11" t="s">
        <v>75</v>
      </c>
      <c r="G201" s="15"/>
      <c r="H201" s="15"/>
      <c r="I201" s="15"/>
      <c r="J201" s="15"/>
      <c r="K201" s="15"/>
    </row>
    <row r="202" spans="1:11" ht="21" customHeight="1" x14ac:dyDescent="0.2">
      <c r="A202" s="210"/>
      <c r="B202" s="6"/>
      <c r="C202" s="12" t="s">
        <v>76</v>
      </c>
      <c r="D202" s="17">
        <f>D130+D117+D107+D96+D85+D77+D58+D47+D36+D141+D151+D161+D171+D181+D196</f>
        <v>56</v>
      </c>
      <c r="E202" s="23">
        <f>D202/D205</f>
        <v>0.98245614035087714</v>
      </c>
      <c r="F202" s="17">
        <f>F130+F117+F107+F96+F85+F77+F58+F47+F36</f>
        <v>114</v>
      </c>
      <c r="G202" s="45"/>
      <c r="H202" s="45"/>
      <c r="I202" s="45"/>
      <c r="J202" s="45"/>
      <c r="K202" s="45"/>
    </row>
    <row r="203" spans="1:11" ht="21" customHeight="1" x14ac:dyDescent="0.2">
      <c r="A203" s="210"/>
      <c r="B203" s="6"/>
      <c r="C203" s="13" t="s">
        <v>77</v>
      </c>
      <c r="D203" s="22">
        <f>D131+D118+D108+D97+D86+D78+D59+D48+D37+D182+D172+D162+D152+D142+D197</f>
        <v>0</v>
      </c>
      <c r="E203" s="24">
        <f>D203/D205</f>
        <v>0</v>
      </c>
      <c r="F203" s="22">
        <f>F131+F118+F108+F97+F86+F78+F59+F48+F37</f>
        <v>0</v>
      </c>
      <c r="G203" s="45"/>
      <c r="H203" s="45"/>
      <c r="I203" s="45"/>
      <c r="J203" s="45"/>
      <c r="K203" s="45"/>
    </row>
    <row r="204" spans="1:11" ht="21" customHeight="1" x14ac:dyDescent="0.2">
      <c r="A204" s="210"/>
      <c r="B204" s="6"/>
      <c r="C204" s="14" t="s">
        <v>78</v>
      </c>
      <c r="D204" s="18">
        <f>D132+D119+D109+D98+D87+D79+D60+D49+D38+D183+D173+D163+D153+D143+D198</f>
        <v>1</v>
      </c>
      <c r="E204" s="25">
        <f>D204/D205</f>
        <v>1.7543859649122806E-2</v>
      </c>
      <c r="F204" s="18">
        <f>D204*1</f>
        <v>1</v>
      </c>
      <c r="G204" s="45"/>
      <c r="H204" s="45"/>
      <c r="I204" s="45"/>
      <c r="J204" s="45"/>
      <c r="K204" s="45"/>
    </row>
    <row r="205" spans="1:11" ht="21" customHeight="1" x14ac:dyDescent="0.2">
      <c r="A205" s="210"/>
      <c r="B205" s="6"/>
      <c r="C205" s="16" t="s">
        <v>64</v>
      </c>
      <c r="D205" s="15">
        <f>SUM(D202:D204)</f>
        <v>57</v>
      </c>
      <c r="E205" s="16"/>
      <c r="F205" s="15">
        <f>SUM(F202:F204)</f>
        <v>115</v>
      </c>
      <c r="G205" s="15"/>
      <c r="H205" s="15"/>
      <c r="I205" s="15"/>
      <c r="J205" s="15"/>
      <c r="K205" s="15"/>
    </row>
    <row r="206" spans="1:11" ht="22" customHeight="1" x14ac:dyDescent="0.2">
      <c r="A206" s="45"/>
      <c r="B206" s="45"/>
      <c r="C206" s="66"/>
      <c r="D206" s="45"/>
      <c r="E206" s="45"/>
      <c r="F206" s="45"/>
      <c r="G206" s="45"/>
      <c r="H206" s="45"/>
      <c r="I206" s="45"/>
      <c r="J206" s="45"/>
      <c r="K206" s="45"/>
    </row>
    <row r="207" spans="1:11" ht="30" customHeight="1" x14ac:dyDescent="0.2">
      <c r="A207" s="203" t="s">
        <v>254</v>
      </c>
      <c r="B207" s="218" t="s">
        <v>254</v>
      </c>
      <c r="C207" s="218"/>
      <c r="D207" s="218"/>
      <c r="E207" s="218"/>
      <c r="F207" s="218"/>
      <c r="G207" s="176" t="s">
        <v>45</v>
      </c>
      <c r="H207" s="176" t="s">
        <v>46</v>
      </c>
      <c r="I207" s="217" t="s">
        <v>38</v>
      </c>
      <c r="J207" s="217"/>
      <c r="K207" s="187" t="s">
        <v>19</v>
      </c>
    </row>
    <row r="208" spans="1:11" ht="41" customHeight="1" x14ac:dyDescent="0.2">
      <c r="A208" s="203"/>
      <c r="B208" s="8">
        <v>11</v>
      </c>
      <c r="C208" s="9" t="s">
        <v>147</v>
      </c>
      <c r="D208" s="48"/>
      <c r="E208" s="65"/>
      <c r="F208" s="45"/>
      <c r="G208" s="45"/>
      <c r="H208" s="45"/>
      <c r="I208" s="214" t="s">
        <v>32</v>
      </c>
      <c r="J208" s="214"/>
      <c r="K208" s="184" t="s">
        <v>21</v>
      </c>
    </row>
    <row r="209" spans="1:11" s="21" customFormat="1" ht="17.25" customHeight="1" x14ac:dyDescent="0.2">
      <c r="A209" s="203"/>
      <c r="B209" s="19"/>
      <c r="C209" s="70"/>
      <c r="D209" s="71"/>
      <c r="E209" s="65"/>
      <c r="F209" s="45"/>
      <c r="G209" s="45"/>
      <c r="H209" s="45"/>
      <c r="I209" s="215" t="s">
        <v>33</v>
      </c>
      <c r="J209" s="215"/>
      <c r="K209" s="185" t="s">
        <v>23</v>
      </c>
    </row>
    <row r="210" spans="1:11" ht="32.25" customHeight="1" x14ac:dyDescent="0.2">
      <c r="A210" s="203"/>
      <c r="B210" s="8">
        <v>11</v>
      </c>
      <c r="C210" s="9" t="s">
        <v>147</v>
      </c>
      <c r="D210" s="48" t="s">
        <v>44</v>
      </c>
      <c r="E210" s="65"/>
      <c r="F210" s="45"/>
      <c r="G210" s="45"/>
      <c r="H210" s="45"/>
      <c r="I210" s="216" t="s">
        <v>34</v>
      </c>
      <c r="J210" s="216"/>
      <c r="K210" s="186" t="s">
        <v>25</v>
      </c>
    </row>
    <row r="211" spans="1:11" s="3" customFormat="1" ht="17" x14ac:dyDescent="0.2">
      <c r="A211" s="203"/>
      <c r="B211" s="1"/>
      <c r="C211" s="49"/>
      <c r="D211" s="49"/>
      <c r="E211" s="49"/>
      <c r="F211" s="49"/>
      <c r="G211" s="49"/>
      <c r="H211" s="49"/>
      <c r="I211" s="211" t="s">
        <v>35</v>
      </c>
      <c r="J211" s="211"/>
      <c r="K211" s="46" t="s">
        <v>27</v>
      </c>
    </row>
    <row r="212" spans="1:11" s="3" customFormat="1" ht="35" customHeight="1" x14ac:dyDescent="0.2">
      <c r="A212" s="203"/>
      <c r="B212" s="59">
        <v>11.1</v>
      </c>
      <c r="C212" s="60" t="s">
        <v>149</v>
      </c>
      <c r="D212" s="81" t="s">
        <v>72</v>
      </c>
      <c r="E212" s="61"/>
      <c r="F212" s="61"/>
      <c r="G212" s="87"/>
      <c r="H212" s="87"/>
      <c r="I212" s="212" t="s">
        <v>36</v>
      </c>
      <c r="J212" s="212"/>
      <c r="K212" s="47" t="s">
        <v>29</v>
      </c>
    </row>
    <row r="213" spans="1:11" s="3" customFormat="1" ht="35" customHeight="1" x14ac:dyDescent="0.2">
      <c r="A213" s="203"/>
      <c r="B213" s="59">
        <v>11.2</v>
      </c>
      <c r="C213" s="60" t="s">
        <v>150</v>
      </c>
      <c r="D213" s="81" t="s">
        <v>98</v>
      </c>
      <c r="E213" s="61"/>
      <c r="F213" s="61"/>
      <c r="G213" s="87"/>
      <c r="H213" s="87"/>
    </row>
    <row r="214" spans="1:11" s="3" customFormat="1" ht="35" customHeight="1" x14ac:dyDescent="0.2">
      <c r="A214" s="203"/>
      <c r="B214" s="59">
        <v>11.3</v>
      </c>
      <c r="C214" s="60" t="s">
        <v>151</v>
      </c>
      <c r="D214" s="81" t="s">
        <v>105</v>
      </c>
      <c r="E214" s="61"/>
      <c r="F214" s="61"/>
      <c r="G214" s="87"/>
      <c r="H214" s="87"/>
    </row>
    <row r="215" spans="1:11" s="3" customFormat="1" ht="35" customHeight="1" x14ac:dyDescent="0.2">
      <c r="A215" s="203"/>
      <c r="B215" s="59">
        <v>11.4</v>
      </c>
      <c r="C215" s="60" t="s">
        <v>152</v>
      </c>
      <c r="D215" s="81" t="s">
        <v>72</v>
      </c>
      <c r="E215" s="61"/>
      <c r="F215" s="61"/>
      <c r="G215" s="87"/>
      <c r="H215" s="87"/>
    </row>
    <row r="216" spans="1:11" s="3" customFormat="1" ht="35" customHeight="1" x14ac:dyDescent="0.2">
      <c r="A216" s="203"/>
      <c r="B216" s="59">
        <v>11.5</v>
      </c>
      <c r="C216" s="60" t="s">
        <v>153</v>
      </c>
      <c r="D216" s="81" t="s">
        <v>72</v>
      </c>
      <c r="E216" s="61"/>
      <c r="F216" s="61"/>
      <c r="G216" s="87"/>
      <c r="H216" s="87"/>
    </row>
    <row r="217" spans="1:11" x14ac:dyDescent="0.2">
      <c r="A217" s="203"/>
      <c r="B217" s="6"/>
      <c r="C217" s="45"/>
      <c r="D217" s="45"/>
      <c r="E217" s="45"/>
      <c r="F217" s="45"/>
      <c r="G217" s="45"/>
      <c r="H217" s="45"/>
    </row>
    <row r="218" spans="1:11" ht="31" customHeight="1" x14ac:dyDescent="0.2">
      <c r="A218" s="203"/>
      <c r="B218" s="8">
        <v>11</v>
      </c>
      <c r="C218" s="9" t="s">
        <v>154</v>
      </c>
      <c r="D218" s="48" t="s">
        <v>44</v>
      </c>
      <c r="E218" s="45"/>
      <c r="F218" s="45"/>
      <c r="G218" s="45"/>
      <c r="H218" s="45"/>
    </row>
    <row r="219" spans="1:11" x14ac:dyDescent="0.2">
      <c r="A219" s="203"/>
      <c r="B219" s="6"/>
      <c r="C219" s="45"/>
      <c r="E219" s="45"/>
      <c r="F219" s="45"/>
      <c r="G219" s="45"/>
      <c r="H219" s="45"/>
    </row>
    <row r="220" spans="1:11" ht="35" customHeight="1" x14ac:dyDescent="0.2">
      <c r="A220" s="203"/>
      <c r="B220" s="62">
        <v>11.6</v>
      </c>
      <c r="C220" s="60" t="s">
        <v>155</v>
      </c>
      <c r="D220" s="81" t="s">
        <v>98</v>
      </c>
      <c r="E220" s="63"/>
      <c r="F220" s="63"/>
      <c r="G220" s="88"/>
      <c r="H220" s="88"/>
    </row>
    <row r="221" spans="1:11" ht="35" customHeight="1" x14ac:dyDescent="0.2">
      <c r="A221" s="203"/>
      <c r="B221" s="62">
        <v>11.7</v>
      </c>
      <c r="C221" s="60" t="s">
        <v>156</v>
      </c>
      <c r="D221" s="81" t="s">
        <v>105</v>
      </c>
      <c r="E221" s="63"/>
      <c r="F221" s="63"/>
      <c r="G221" s="88"/>
      <c r="H221" s="88"/>
    </row>
    <row r="222" spans="1:11" ht="35" customHeight="1" x14ac:dyDescent="0.2">
      <c r="A222" s="203"/>
      <c r="B222" s="62">
        <v>11.8</v>
      </c>
      <c r="C222" s="60" t="s">
        <v>157</v>
      </c>
      <c r="D222" s="81" t="s">
        <v>72</v>
      </c>
      <c r="E222" s="63"/>
      <c r="F222" s="63"/>
      <c r="G222" s="88"/>
      <c r="H222" s="88"/>
    </row>
    <row r="223" spans="1:11" x14ac:dyDescent="0.2">
      <c r="A223" s="203"/>
      <c r="B223" s="6"/>
      <c r="C223" s="45"/>
      <c r="D223" s="45"/>
      <c r="E223" s="45"/>
      <c r="F223" s="45"/>
      <c r="G223" s="45"/>
      <c r="H223" s="45"/>
    </row>
    <row r="224" spans="1:11" ht="31" customHeight="1" x14ac:dyDescent="0.2">
      <c r="A224" s="203"/>
      <c r="B224" s="8">
        <v>11</v>
      </c>
      <c r="C224" s="9" t="s">
        <v>158</v>
      </c>
      <c r="D224" s="48" t="s">
        <v>44</v>
      </c>
      <c r="E224" s="65"/>
      <c r="F224" s="45"/>
      <c r="G224" s="45"/>
      <c r="H224" s="45"/>
    </row>
    <row r="225" spans="1:8" x14ac:dyDescent="0.2">
      <c r="A225" s="203"/>
      <c r="B225" s="6"/>
      <c r="C225" s="45"/>
      <c r="D225" s="45"/>
      <c r="E225" s="45"/>
      <c r="F225" s="45"/>
      <c r="G225" s="45"/>
      <c r="H225" s="45"/>
    </row>
    <row r="226" spans="1:8" ht="35" customHeight="1" x14ac:dyDescent="0.2">
      <c r="A226" s="203"/>
      <c r="B226" s="62">
        <v>11.9</v>
      </c>
      <c r="C226" s="60" t="s">
        <v>159</v>
      </c>
      <c r="D226" s="81" t="s">
        <v>72</v>
      </c>
      <c r="E226" s="63"/>
      <c r="F226" s="63"/>
      <c r="G226" s="88"/>
      <c r="H226" s="88"/>
    </row>
    <row r="227" spans="1:8" ht="35" customHeight="1" x14ac:dyDescent="0.2">
      <c r="A227" s="203"/>
      <c r="B227" s="62" t="s">
        <v>160</v>
      </c>
      <c r="C227" s="60" t="s">
        <v>161</v>
      </c>
      <c r="D227" s="81" t="s">
        <v>98</v>
      </c>
      <c r="E227" s="63"/>
      <c r="F227" s="63"/>
      <c r="G227" s="88"/>
      <c r="H227" s="88"/>
    </row>
    <row r="228" spans="1:8" ht="35" customHeight="1" x14ac:dyDescent="0.2">
      <c r="A228" s="203"/>
      <c r="B228" s="62">
        <v>11.11</v>
      </c>
      <c r="C228" s="60" t="s">
        <v>162</v>
      </c>
      <c r="D228" s="81" t="s">
        <v>72</v>
      </c>
      <c r="E228" s="63"/>
      <c r="F228" s="63"/>
      <c r="G228" s="88"/>
      <c r="H228" s="88"/>
    </row>
    <row r="229" spans="1:8" x14ac:dyDescent="0.2">
      <c r="A229" s="203"/>
      <c r="B229" s="6"/>
      <c r="C229" s="45"/>
      <c r="D229" s="45"/>
      <c r="E229" s="45"/>
      <c r="F229" s="45"/>
      <c r="G229" s="45"/>
      <c r="H229" s="45"/>
    </row>
    <row r="230" spans="1:8" ht="33" customHeight="1" x14ac:dyDescent="0.2">
      <c r="A230" s="203"/>
      <c r="B230" s="8">
        <v>11</v>
      </c>
      <c r="C230" s="9" t="s">
        <v>163</v>
      </c>
      <c r="D230" s="48" t="s">
        <v>44</v>
      </c>
      <c r="E230" s="65"/>
      <c r="F230" s="45"/>
      <c r="G230" s="45"/>
      <c r="H230" s="45"/>
    </row>
    <row r="231" spans="1:8" x14ac:dyDescent="0.2">
      <c r="A231" s="203"/>
      <c r="B231" s="6"/>
      <c r="C231" s="45"/>
      <c r="E231" s="45"/>
      <c r="F231" s="45"/>
      <c r="G231" s="45"/>
      <c r="H231" s="45"/>
    </row>
    <row r="232" spans="1:8" ht="35" customHeight="1" x14ac:dyDescent="0.2">
      <c r="A232" s="203"/>
      <c r="B232" s="62">
        <v>11.12</v>
      </c>
      <c r="C232" s="60" t="s">
        <v>164</v>
      </c>
      <c r="D232" s="64" t="s">
        <v>105</v>
      </c>
      <c r="E232" s="63"/>
      <c r="F232" s="63"/>
      <c r="G232" s="53"/>
      <c r="H232" s="53"/>
    </row>
    <row r="233" spans="1:8" x14ac:dyDescent="0.2">
      <c r="A233" s="203"/>
      <c r="B233" s="6"/>
      <c r="C233" s="45"/>
      <c r="D233" s="45"/>
      <c r="E233" s="45"/>
      <c r="F233" s="45"/>
      <c r="G233" s="45"/>
      <c r="H233" s="45"/>
    </row>
    <row r="234" spans="1:8" ht="31" customHeight="1" x14ac:dyDescent="0.2">
      <c r="A234" s="203"/>
      <c r="B234" s="8">
        <v>11</v>
      </c>
      <c r="C234" s="9" t="s">
        <v>165</v>
      </c>
      <c r="D234" s="48" t="s">
        <v>44</v>
      </c>
      <c r="E234" s="65"/>
      <c r="F234" s="45"/>
      <c r="G234" s="45"/>
      <c r="H234" s="45"/>
    </row>
    <row r="235" spans="1:8" x14ac:dyDescent="0.2">
      <c r="A235" s="203"/>
      <c r="B235" s="6"/>
      <c r="C235" s="45"/>
      <c r="D235" s="45"/>
      <c r="E235" s="45"/>
      <c r="F235" s="45"/>
      <c r="G235" s="45"/>
      <c r="H235" s="45"/>
    </row>
    <row r="236" spans="1:8" ht="35" customHeight="1" x14ac:dyDescent="0.2">
      <c r="A236" s="203"/>
      <c r="B236" s="62">
        <v>11.13</v>
      </c>
      <c r="C236" s="60" t="s">
        <v>166</v>
      </c>
      <c r="D236" s="81" t="s">
        <v>72</v>
      </c>
      <c r="E236" s="63"/>
      <c r="F236" s="63"/>
      <c r="G236" s="88"/>
      <c r="H236" s="88"/>
    </row>
    <row r="237" spans="1:8" ht="35" customHeight="1" x14ac:dyDescent="0.2">
      <c r="A237" s="203"/>
      <c r="B237" s="62">
        <v>11.14</v>
      </c>
      <c r="C237" s="60" t="s">
        <v>167</v>
      </c>
      <c r="D237" s="81" t="s">
        <v>105</v>
      </c>
      <c r="E237" s="63"/>
      <c r="F237" s="63"/>
      <c r="G237" s="88"/>
      <c r="H237" s="88"/>
    </row>
    <row r="238" spans="1:8" x14ac:dyDescent="0.2">
      <c r="A238" s="203"/>
      <c r="B238" s="6"/>
      <c r="C238" s="68"/>
      <c r="D238" s="67"/>
      <c r="E238" s="69"/>
      <c r="F238" s="69"/>
      <c r="G238" s="45"/>
      <c r="H238" s="45"/>
    </row>
    <row r="239" spans="1:8" ht="31" customHeight="1" x14ac:dyDescent="0.2">
      <c r="A239" s="203"/>
      <c r="B239" s="8">
        <v>11</v>
      </c>
      <c r="C239" s="9" t="s">
        <v>168</v>
      </c>
      <c r="D239" s="48" t="s">
        <v>44</v>
      </c>
      <c r="E239" s="65"/>
      <c r="F239" s="45"/>
      <c r="G239" s="45"/>
      <c r="H239" s="45"/>
    </row>
    <row r="240" spans="1:8" x14ac:dyDescent="0.2">
      <c r="A240" s="203"/>
      <c r="B240" s="6"/>
      <c r="C240" s="45"/>
      <c r="D240" s="45"/>
      <c r="E240" s="45"/>
      <c r="F240" s="45"/>
      <c r="G240" s="45"/>
      <c r="H240" s="45"/>
    </row>
    <row r="241" spans="1:8" ht="35" customHeight="1" x14ac:dyDescent="0.2">
      <c r="A241" s="203"/>
      <c r="B241" s="62">
        <v>11.15</v>
      </c>
      <c r="C241" s="60" t="s">
        <v>169</v>
      </c>
      <c r="D241" s="81" t="s">
        <v>72</v>
      </c>
      <c r="E241" s="63"/>
      <c r="F241" s="63"/>
      <c r="G241" s="88"/>
      <c r="H241" s="88"/>
    </row>
    <row r="242" spans="1:8" ht="35" customHeight="1" x14ac:dyDescent="0.2">
      <c r="A242" s="203"/>
      <c r="B242" s="62">
        <v>11.16</v>
      </c>
      <c r="C242" s="60" t="s">
        <v>170</v>
      </c>
      <c r="D242" s="81" t="s">
        <v>98</v>
      </c>
      <c r="E242" s="63"/>
      <c r="F242" s="63"/>
      <c r="G242" s="88"/>
      <c r="H242" s="88"/>
    </row>
    <row r="243" spans="1:8" ht="35" customHeight="1" x14ac:dyDescent="0.2">
      <c r="A243" s="203"/>
      <c r="B243" s="62">
        <v>11.17</v>
      </c>
      <c r="C243" s="60" t="s">
        <v>171</v>
      </c>
      <c r="D243" s="81" t="s">
        <v>105</v>
      </c>
      <c r="E243" s="63"/>
      <c r="F243" s="63"/>
      <c r="G243" s="88"/>
      <c r="H243" s="88"/>
    </row>
    <row r="244" spans="1:8" ht="35" customHeight="1" x14ac:dyDescent="0.2">
      <c r="A244" s="203"/>
      <c r="B244" s="62">
        <v>11.18</v>
      </c>
      <c r="C244" s="60" t="s">
        <v>172</v>
      </c>
      <c r="D244" s="81" t="s">
        <v>72</v>
      </c>
      <c r="E244" s="63"/>
      <c r="F244" s="63"/>
      <c r="G244" s="88"/>
      <c r="H244" s="88"/>
    </row>
    <row r="245" spans="1:8" ht="35" customHeight="1" x14ac:dyDescent="0.2">
      <c r="A245" s="203"/>
      <c r="B245" s="62">
        <v>11.19</v>
      </c>
      <c r="C245" s="60" t="s">
        <v>173</v>
      </c>
      <c r="D245" s="81" t="s">
        <v>72</v>
      </c>
      <c r="E245" s="63"/>
      <c r="F245" s="63"/>
      <c r="G245" s="88"/>
      <c r="H245" s="88"/>
    </row>
    <row r="246" spans="1:8" ht="35" customHeight="1" x14ac:dyDescent="0.2">
      <c r="A246" s="203"/>
      <c r="B246" s="59" t="s">
        <v>174</v>
      </c>
      <c r="C246" s="130" t="s">
        <v>175</v>
      </c>
      <c r="D246" s="81" t="s">
        <v>72</v>
      </c>
      <c r="E246" s="63"/>
      <c r="F246" s="63"/>
      <c r="G246" s="88"/>
      <c r="H246" s="88"/>
    </row>
    <row r="247" spans="1:8" ht="35" customHeight="1" x14ac:dyDescent="0.2">
      <c r="A247" s="203"/>
      <c r="B247" s="59">
        <v>11.21</v>
      </c>
      <c r="C247" s="60" t="s">
        <v>176</v>
      </c>
      <c r="D247" s="81" t="s">
        <v>72</v>
      </c>
      <c r="E247" s="63"/>
      <c r="F247" s="63"/>
      <c r="G247" s="88"/>
      <c r="H247" s="88"/>
    </row>
    <row r="248" spans="1:8" ht="35" customHeight="1" x14ac:dyDescent="0.2">
      <c r="A248" s="203"/>
      <c r="B248" s="59">
        <v>11.22</v>
      </c>
      <c r="C248" s="60" t="s">
        <v>177</v>
      </c>
      <c r="D248" s="81" t="s">
        <v>72</v>
      </c>
      <c r="E248" s="63"/>
      <c r="F248" s="63"/>
      <c r="G248" s="88"/>
      <c r="H248" s="88"/>
    </row>
    <row r="249" spans="1:8" ht="35" customHeight="1" x14ac:dyDescent="0.2">
      <c r="A249" s="203"/>
      <c r="B249" s="59">
        <v>11.23</v>
      </c>
      <c r="C249" s="60" t="s">
        <v>178</v>
      </c>
      <c r="D249" s="81" t="s">
        <v>72</v>
      </c>
      <c r="E249" s="63"/>
      <c r="F249" s="63"/>
      <c r="G249" s="88"/>
      <c r="H249" s="88"/>
    </row>
    <row r="250" spans="1:8" ht="35" customHeight="1" x14ac:dyDescent="0.2">
      <c r="A250" s="203"/>
      <c r="B250" s="59">
        <v>11.24</v>
      </c>
      <c r="C250" s="60" t="s">
        <v>179</v>
      </c>
      <c r="D250" s="81" t="s">
        <v>72</v>
      </c>
      <c r="E250" s="63"/>
      <c r="F250" s="63"/>
      <c r="G250" s="88"/>
      <c r="H250" s="88"/>
    </row>
    <row r="251" spans="1:8" ht="35" customHeight="1" x14ac:dyDescent="0.2">
      <c r="A251" s="203"/>
      <c r="B251" s="59">
        <v>11.25</v>
      </c>
      <c r="C251" s="60" t="s">
        <v>180</v>
      </c>
      <c r="D251" s="81" t="s">
        <v>72</v>
      </c>
      <c r="E251" s="63"/>
      <c r="F251" s="63"/>
      <c r="G251" s="88"/>
      <c r="H251" s="88"/>
    </row>
    <row r="252" spans="1:8" ht="35" customHeight="1" x14ac:dyDescent="0.2">
      <c r="A252" s="203"/>
      <c r="B252" s="59">
        <v>11.26</v>
      </c>
      <c r="C252" s="60" t="s">
        <v>460</v>
      </c>
      <c r="D252" s="81" t="s">
        <v>72</v>
      </c>
      <c r="E252" s="63"/>
      <c r="F252" s="63"/>
      <c r="G252" s="88"/>
      <c r="H252" s="88"/>
    </row>
    <row r="253" spans="1:8" x14ac:dyDescent="0.2">
      <c r="A253" s="203"/>
      <c r="B253" s="6"/>
      <c r="C253" s="68"/>
      <c r="D253" s="67"/>
      <c r="E253" s="69"/>
      <c r="F253" s="69"/>
      <c r="G253" s="45"/>
      <c r="H253" s="45"/>
    </row>
    <row r="254" spans="1:8" ht="31" customHeight="1" x14ac:dyDescent="0.2">
      <c r="A254" s="203"/>
      <c r="B254" s="8">
        <v>11</v>
      </c>
      <c r="C254" s="9" t="s">
        <v>181</v>
      </c>
      <c r="D254" s="48" t="s">
        <v>44</v>
      </c>
      <c r="E254" s="65"/>
      <c r="F254" s="45"/>
      <c r="G254" s="45"/>
      <c r="H254" s="45"/>
    </row>
    <row r="255" spans="1:8" x14ac:dyDescent="0.2">
      <c r="A255" s="203"/>
      <c r="B255" s="6"/>
      <c r="C255" s="45"/>
      <c r="D255" s="45"/>
      <c r="E255" s="45"/>
      <c r="F255" s="45"/>
      <c r="G255" s="45"/>
      <c r="H255" s="45"/>
    </row>
    <row r="256" spans="1:8" ht="35" customHeight="1" x14ac:dyDescent="0.2">
      <c r="A256" s="203"/>
      <c r="B256" s="62">
        <v>11.27</v>
      </c>
      <c r="C256" s="60" t="s">
        <v>182</v>
      </c>
      <c r="D256" s="81" t="s">
        <v>105</v>
      </c>
      <c r="E256" s="63"/>
      <c r="F256" s="63"/>
      <c r="G256" s="88"/>
      <c r="H256" s="88"/>
    </row>
    <row r="257" spans="1:11" ht="35" customHeight="1" x14ac:dyDescent="0.2">
      <c r="A257" s="203"/>
      <c r="B257" s="62">
        <v>11.28</v>
      </c>
      <c r="C257" s="60" t="s">
        <v>183</v>
      </c>
      <c r="D257" s="81" t="s">
        <v>105</v>
      </c>
      <c r="E257" s="63"/>
      <c r="F257" s="63"/>
      <c r="G257" s="88"/>
      <c r="H257" s="88"/>
    </row>
    <row r="258" spans="1:11" ht="35" customHeight="1" x14ac:dyDescent="0.2">
      <c r="A258" s="203"/>
      <c r="B258" s="62">
        <v>11.29</v>
      </c>
      <c r="C258" s="60" t="s">
        <v>184</v>
      </c>
      <c r="D258" s="81" t="s">
        <v>72</v>
      </c>
      <c r="E258" s="63"/>
      <c r="F258" s="63"/>
      <c r="G258" s="88"/>
      <c r="H258" s="88"/>
    </row>
    <row r="259" spans="1:11" x14ac:dyDescent="0.2">
      <c r="A259" s="203"/>
      <c r="B259" s="6"/>
      <c r="C259" s="45"/>
      <c r="D259" s="45"/>
      <c r="E259" s="45"/>
      <c r="F259" s="45"/>
      <c r="G259" s="45"/>
      <c r="H259" s="45"/>
    </row>
    <row r="260" spans="1:11" ht="31" customHeight="1" x14ac:dyDescent="0.2">
      <c r="A260" s="203"/>
      <c r="B260" s="8">
        <v>11</v>
      </c>
      <c r="C260" s="9" t="s">
        <v>187</v>
      </c>
      <c r="D260" s="48" t="s">
        <v>44</v>
      </c>
      <c r="E260" s="65"/>
      <c r="F260" s="45"/>
      <c r="G260" s="45"/>
      <c r="H260" s="45"/>
    </row>
    <row r="261" spans="1:11" x14ac:dyDescent="0.2">
      <c r="A261" s="203"/>
      <c r="B261" s="6"/>
      <c r="C261" s="45"/>
      <c r="D261" s="45"/>
      <c r="E261" s="45"/>
      <c r="F261" s="45"/>
      <c r="G261" s="45"/>
      <c r="H261" s="45"/>
    </row>
    <row r="262" spans="1:11" ht="35" customHeight="1" x14ac:dyDescent="0.2">
      <c r="A262" s="203"/>
      <c r="B262" s="62" t="s">
        <v>185</v>
      </c>
      <c r="C262" s="60" t="s">
        <v>188</v>
      </c>
      <c r="D262" s="81" t="s">
        <v>72</v>
      </c>
      <c r="E262" s="63"/>
      <c r="F262" s="63"/>
      <c r="G262" s="88"/>
      <c r="H262" s="88"/>
    </row>
    <row r="263" spans="1:11" ht="35" customHeight="1" x14ac:dyDescent="0.2">
      <c r="A263" s="203"/>
      <c r="B263" s="62">
        <v>11.31</v>
      </c>
      <c r="C263" s="60" t="s">
        <v>189</v>
      </c>
      <c r="D263" s="81" t="s">
        <v>98</v>
      </c>
      <c r="E263" s="63"/>
      <c r="F263" s="63"/>
      <c r="G263" s="88"/>
      <c r="H263" s="88"/>
    </row>
    <row r="264" spans="1:11" x14ac:dyDescent="0.2">
      <c r="A264" s="203"/>
      <c r="B264" s="6"/>
      <c r="C264" s="68"/>
      <c r="D264" s="67"/>
      <c r="E264" s="69"/>
      <c r="F264" s="69"/>
      <c r="G264" s="45"/>
      <c r="H264" s="45"/>
    </row>
    <row r="265" spans="1:11" x14ac:dyDescent="0.2">
      <c r="A265" s="203"/>
      <c r="B265" s="6"/>
      <c r="C265" s="11" t="s">
        <v>190</v>
      </c>
      <c r="D265" s="11" t="s">
        <v>62</v>
      </c>
      <c r="E265" s="11" t="s">
        <v>63</v>
      </c>
      <c r="F265" s="11" t="s">
        <v>75</v>
      </c>
      <c r="G265" s="15"/>
      <c r="H265" s="15"/>
      <c r="I265" s="15"/>
      <c r="J265" s="15"/>
      <c r="K265" s="15"/>
    </row>
    <row r="266" spans="1:11" ht="21" customHeight="1" x14ac:dyDescent="0.2">
      <c r="A266" s="203"/>
      <c r="B266" s="6"/>
      <c r="C266" s="12" t="s">
        <v>76</v>
      </c>
      <c r="D266" s="17">
        <f>COUNTIF(D212:D263,"Oui (complété)")</f>
        <v>19</v>
      </c>
      <c r="E266" s="23">
        <f>D266/D269</f>
        <v>0.61290322580645162</v>
      </c>
      <c r="F266" s="17">
        <f>D266*3</f>
        <v>57</v>
      </c>
      <c r="G266" s="45"/>
      <c r="H266" s="45"/>
    </row>
    <row r="267" spans="1:11" ht="21" customHeight="1" x14ac:dyDescent="0.2">
      <c r="A267" s="203"/>
      <c r="B267" s="6"/>
      <c r="C267" s="13" t="s">
        <v>77</v>
      </c>
      <c r="D267" s="133">
        <f>COUNTIF(D212:D263,"Peut-être (en cours)")</f>
        <v>5</v>
      </c>
      <c r="E267" s="24">
        <f>D267/D269</f>
        <v>0.16129032258064516</v>
      </c>
      <c r="F267" s="22">
        <f>D267*2</f>
        <v>10</v>
      </c>
      <c r="G267" s="45"/>
      <c r="H267" s="45"/>
    </row>
    <row r="268" spans="1:11" ht="21" customHeight="1" x14ac:dyDescent="0.2">
      <c r="A268" s="203"/>
      <c r="B268" s="6"/>
      <c r="C268" s="14" t="s">
        <v>78</v>
      </c>
      <c r="D268" s="18">
        <f>COUNTIF(D212:D263,"Non (n'a pas été pris en compte)")</f>
        <v>7</v>
      </c>
      <c r="E268" s="25">
        <f>D268/D269</f>
        <v>0.22580645161290322</v>
      </c>
      <c r="F268" s="18">
        <f>D268*1</f>
        <v>7</v>
      </c>
      <c r="G268" s="45"/>
      <c r="H268" s="45"/>
    </row>
    <row r="269" spans="1:11" ht="21" customHeight="1" x14ac:dyDescent="0.2">
      <c r="A269" s="203"/>
      <c r="B269" s="6"/>
      <c r="C269" s="16" t="s">
        <v>64</v>
      </c>
      <c r="D269" s="15">
        <f>SUM(D266:D268)</f>
        <v>31</v>
      </c>
      <c r="E269" s="16"/>
      <c r="F269" s="15">
        <f>SUM(F266:F268)</f>
        <v>74</v>
      </c>
      <c r="G269" s="15"/>
      <c r="H269" s="15"/>
      <c r="I269" s="15"/>
      <c r="J269" s="15"/>
      <c r="K269" s="15"/>
    </row>
    <row r="271" spans="1:11" x14ac:dyDescent="0.2">
      <c r="C271" s="72"/>
    </row>
  </sheetData>
  <sheetProtection algorithmName="SHA-512" hashValue="HQVioVgo0hGMNeX3MQAKVBOloMhFZG8Kl7m8qkW/eZUyy52XNrcb8foecC8FfFQkgr28Il8RHCxqMwan4qqMcg==" saltValue="BnPi3dnrCTI8x1jmRU+u4A==" spinCount="100000" sheet="1" selectLockedCells="1"/>
  <autoFilter ref="B5:E272" xr:uid="{1BE56E80-7703-E942-A503-4738036F5A88}"/>
  <mergeCells count="26">
    <mergeCell ref="A207:A269"/>
    <mergeCell ref="B207:F207"/>
    <mergeCell ref="I207:J207"/>
    <mergeCell ref="I208:J208"/>
    <mergeCell ref="I209:J209"/>
    <mergeCell ref="I210:J210"/>
    <mergeCell ref="I211:J211"/>
    <mergeCell ref="I212:J212"/>
    <mergeCell ref="A26:A205"/>
    <mergeCell ref="B26:F26"/>
    <mergeCell ref="I26:J26"/>
    <mergeCell ref="I27:J27"/>
    <mergeCell ref="I28:J28"/>
    <mergeCell ref="B29:H29"/>
    <mergeCell ref="I29:J29"/>
    <mergeCell ref="I30:J30"/>
    <mergeCell ref="I31:J31"/>
    <mergeCell ref="I6:J6"/>
    <mergeCell ref="I7:J7"/>
    <mergeCell ref="I8:J8"/>
    <mergeCell ref="A1:K1"/>
    <mergeCell ref="B3:F3"/>
    <mergeCell ref="I3:J3"/>
    <mergeCell ref="I4:J4"/>
    <mergeCell ref="I5:J5"/>
    <mergeCell ref="A3:A24"/>
  </mergeCells>
  <pageMargins left="0.7" right="0.7" top="0.75" bottom="0.75" header="0.3" footer="0.3"/>
  <pageSetup orientation="portrait"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193A437A-E77A-3A4D-ACCB-8C4B8EE52AED}">
          <x14:formula1>
            <xm:f>'Dropdown List'!$A$2:$A$3</xm:f>
          </x14:formula1>
          <xm:sqref>D6:D20</xm:sqref>
        </x14:dataValidation>
        <x14:dataValidation type="list" allowBlank="1" showInputMessage="1" showErrorMessage="1" xr:uid="{EB91D478-CF7F-E448-9CA7-8F64B0D866C1}">
          <x14:formula1>
            <xm:f>'Dropdown List'!$B$2:$B$4</xm:f>
          </x14:formula1>
          <xm:sqref>D32:D34 D226:D228 D188:D194 D232 D42:D45 D220:D222 D53:D56 D64:D75 D102:D105 D83 D91:D94 D178:D179 D262:D264 D236:D238 D113:D115 D212:D216 D256:D258 D137:D139 D148:D149 D158:D159 D168:D169 D241:D253 D125:D128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7C0F8-4F44-1D48-A9A3-11EFE551ED30}">
  <dimension ref="B1:O79"/>
  <sheetViews>
    <sheetView zoomScale="80" zoomScaleNormal="80" workbookViewId="0">
      <pane xSplit="2" ySplit="6" topLeftCell="D7" activePane="bottomRight" state="frozen"/>
      <selection pane="topRight" activeCell="C1" sqref="C1"/>
      <selection pane="bottomLeft" activeCell="A7" sqref="A7"/>
      <selection pane="bottomRight" activeCell="J25" sqref="J25"/>
    </sheetView>
  </sheetViews>
  <sheetFormatPr baseColWidth="10" defaultColWidth="11" defaultRowHeight="16" x14ac:dyDescent="0.2"/>
  <cols>
    <col min="3" max="3" width="15.6640625" customWidth="1"/>
    <col min="4" max="6" width="11.83203125" customWidth="1"/>
  </cols>
  <sheetData>
    <row r="1" spans="2:15" ht="28" customHeight="1" x14ac:dyDescent="0.2">
      <c r="M1" s="221" t="s">
        <v>192</v>
      </c>
      <c r="N1" s="221"/>
      <c r="O1" s="188" t="s">
        <v>193</v>
      </c>
    </row>
    <row r="2" spans="2:15" x14ac:dyDescent="0.2">
      <c r="M2" s="214" t="s">
        <v>200</v>
      </c>
      <c r="N2" s="214"/>
      <c r="O2" s="184" t="s">
        <v>21</v>
      </c>
    </row>
    <row r="3" spans="2:15" x14ac:dyDescent="0.2">
      <c r="B3" s="28"/>
      <c r="C3" s="29"/>
      <c r="D3" s="29"/>
      <c r="E3" s="29"/>
      <c r="F3" s="29"/>
      <c r="G3" s="29"/>
      <c r="H3" s="29"/>
      <c r="I3" s="29"/>
      <c r="J3" s="29"/>
      <c r="M3" s="215" t="s">
        <v>202</v>
      </c>
      <c r="N3" s="215"/>
      <c r="O3" s="185" t="s">
        <v>23</v>
      </c>
    </row>
    <row r="4" spans="2:15" x14ac:dyDescent="0.2">
      <c r="B4" s="28"/>
      <c r="C4" s="29"/>
      <c r="D4" s="29"/>
      <c r="E4" s="29"/>
      <c r="F4" s="29"/>
      <c r="G4" s="29"/>
      <c r="H4" s="29"/>
      <c r="I4" s="29"/>
      <c r="J4" s="29"/>
      <c r="M4" s="216" t="s">
        <v>206</v>
      </c>
      <c r="N4" s="216"/>
      <c r="O4" s="186" t="s">
        <v>25</v>
      </c>
    </row>
    <row r="5" spans="2:15" ht="31" customHeight="1" x14ac:dyDescent="0.2">
      <c r="B5" s="219" t="s">
        <v>255</v>
      </c>
      <c r="C5" s="219"/>
      <c r="D5" s="219"/>
      <c r="E5" s="219"/>
      <c r="F5" s="219"/>
      <c r="G5" s="219"/>
      <c r="H5" s="219"/>
      <c r="I5" s="219"/>
      <c r="J5" s="219"/>
      <c r="M5" s="211" t="s">
        <v>209</v>
      </c>
      <c r="N5" s="211"/>
      <c r="O5" s="46" t="s">
        <v>27</v>
      </c>
    </row>
    <row r="6" spans="2:15" ht="34" x14ac:dyDescent="0.2">
      <c r="B6" s="175" t="s">
        <v>194</v>
      </c>
      <c r="C6" s="48" t="s">
        <v>195</v>
      </c>
      <c r="D6" s="31" t="s">
        <v>196</v>
      </c>
      <c r="E6" s="48"/>
      <c r="F6" s="30" t="s">
        <v>197</v>
      </c>
      <c r="G6" s="48"/>
      <c r="H6" s="48"/>
      <c r="I6" s="48" t="s">
        <v>198</v>
      </c>
      <c r="J6" s="48" t="s">
        <v>199</v>
      </c>
      <c r="M6" s="212" t="s">
        <v>210</v>
      </c>
      <c r="N6" s="212"/>
      <c r="O6" s="47" t="s">
        <v>29</v>
      </c>
    </row>
    <row r="7" spans="2:15" ht="17" x14ac:dyDescent="0.2">
      <c r="B7" s="175">
        <v>1</v>
      </c>
      <c r="C7" s="44" t="s">
        <v>201</v>
      </c>
      <c r="D7" s="33">
        <f>'Évaluation - comp. nat''l'!D22</f>
        <v>0</v>
      </c>
      <c r="E7" s="33"/>
      <c r="F7" s="33">
        <f>'Évaluation - comp. nat''l'!D23</f>
        <v>9</v>
      </c>
      <c r="G7" s="33"/>
      <c r="H7" s="33"/>
      <c r="I7" s="34">
        <f>F7/J7</f>
        <v>0.6</v>
      </c>
      <c r="J7" s="33">
        <f>'Évaluation - comp. nat''l'!D24</f>
        <v>15</v>
      </c>
    </row>
    <row r="8" spans="2:15" x14ac:dyDescent="0.2">
      <c r="B8" s="20"/>
      <c r="C8" s="20"/>
      <c r="D8" s="20"/>
      <c r="E8" s="41"/>
      <c r="F8" s="20"/>
      <c r="G8" s="20"/>
      <c r="H8" s="20"/>
      <c r="I8" s="20"/>
      <c r="J8" s="20"/>
    </row>
    <row r="9" spans="2:15" ht="30" customHeight="1" x14ac:dyDescent="0.2">
      <c r="B9" s="220" t="s">
        <v>256</v>
      </c>
      <c r="C9" s="220"/>
      <c r="D9" s="220"/>
      <c r="E9" s="220"/>
      <c r="F9" s="220"/>
      <c r="G9" s="220"/>
      <c r="H9" s="220"/>
      <c r="I9" s="220"/>
      <c r="J9" s="220"/>
      <c r="M9" s="213" t="s">
        <v>212</v>
      </c>
      <c r="N9" s="213"/>
      <c r="O9" s="183" t="s">
        <v>193</v>
      </c>
    </row>
    <row r="10" spans="2:15" ht="34" x14ac:dyDescent="0.2">
      <c r="B10" s="182" t="s">
        <v>194</v>
      </c>
      <c r="C10" s="48" t="s">
        <v>195</v>
      </c>
      <c r="D10" s="31" t="s">
        <v>213</v>
      </c>
      <c r="E10" s="32" t="s">
        <v>214</v>
      </c>
      <c r="F10" s="30" t="s">
        <v>215</v>
      </c>
      <c r="G10" s="48" t="s">
        <v>216</v>
      </c>
      <c r="H10" s="48" t="s">
        <v>217</v>
      </c>
      <c r="I10" s="48" t="s">
        <v>198</v>
      </c>
      <c r="J10" s="48" t="s">
        <v>199</v>
      </c>
      <c r="M10" s="214" t="s">
        <v>32</v>
      </c>
      <c r="N10" s="214"/>
      <c r="O10" s="184" t="s">
        <v>21</v>
      </c>
    </row>
    <row r="11" spans="2:15" ht="51" x14ac:dyDescent="0.2">
      <c r="B11" s="182">
        <v>2</v>
      </c>
      <c r="C11" s="39" t="s">
        <v>218</v>
      </c>
      <c r="D11" s="35">
        <f>'Évaluation - comp. nat''l'!D36</f>
        <v>3</v>
      </c>
      <c r="E11" s="35">
        <f>'Évaluation - comp. nat''l'!D37</f>
        <v>0</v>
      </c>
      <c r="F11" s="35">
        <f>'Évaluation - comp. nat''l'!D38</f>
        <v>0</v>
      </c>
      <c r="G11" s="35">
        <f>'Évaluation - comp. nat''l'!F39</f>
        <v>9</v>
      </c>
      <c r="H11" s="35">
        <f>J11*3</f>
        <v>9</v>
      </c>
      <c r="I11" s="36">
        <f t="shared" ref="I11:I19" si="0">G11/H11</f>
        <v>1</v>
      </c>
      <c r="J11" s="35">
        <f>'Évaluation - comp. nat''l'!D39</f>
        <v>3</v>
      </c>
      <c r="M11" s="215" t="s">
        <v>219</v>
      </c>
      <c r="N11" s="215"/>
      <c r="O11" s="185" t="s">
        <v>23</v>
      </c>
    </row>
    <row r="12" spans="2:15" ht="66" customHeight="1" x14ac:dyDescent="0.2">
      <c r="B12" s="182">
        <v>3</v>
      </c>
      <c r="C12" s="44" t="s">
        <v>220</v>
      </c>
      <c r="D12" s="33">
        <f>'Évaluation - comp. nat''l'!D47</f>
        <v>4</v>
      </c>
      <c r="E12" s="33">
        <f>'Évaluation - comp. nat''l'!D48</f>
        <v>0</v>
      </c>
      <c r="F12" s="33">
        <f>'Évaluation - comp. nat''l'!D49</f>
        <v>0</v>
      </c>
      <c r="G12" s="33">
        <f>'Évaluation - comp. nat''l'!F50</f>
        <v>12</v>
      </c>
      <c r="H12" s="33">
        <f t="shared" ref="H12:H18" si="1">J12*3</f>
        <v>12</v>
      </c>
      <c r="I12" s="34">
        <f t="shared" si="0"/>
        <v>1</v>
      </c>
      <c r="J12" s="33">
        <f>'Évaluation - comp. nat''l'!D50</f>
        <v>4</v>
      </c>
      <c r="M12" s="216" t="s">
        <v>221</v>
      </c>
      <c r="N12" s="216"/>
      <c r="O12" s="186" t="s">
        <v>25</v>
      </c>
    </row>
    <row r="13" spans="2:15" ht="68" x14ac:dyDescent="0.2">
      <c r="B13" s="182">
        <v>4</v>
      </c>
      <c r="C13" s="39" t="s">
        <v>222</v>
      </c>
      <c r="D13" s="35">
        <f>'Évaluation - comp. nat''l'!D58</f>
        <v>4</v>
      </c>
      <c r="E13" s="35">
        <f>'Évaluation - comp. nat''l'!D59</f>
        <v>0</v>
      </c>
      <c r="F13" s="35">
        <f>'Évaluation - comp. nat''l'!D60</f>
        <v>0</v>
      </c>
      <c r="G13" s="35">
        <f>'Évaluation - comp. nat''l'!F61</f>
        <v>12</v>
      </c>
      <c r="H13" s="35">
        <f t="shared" si="1"/>
        <v>12</v>
      </c>
      <c r="I13" s="36">
        <f t="shared" si="0"/>
        <v>1</v>
      </c>
      <c r="J13" s="35">
        <f>'Évaluation - comp. nat''l'!D61</f>
        <v>4</v>
      </c>
      <c r="M13" s="211" t="s">
        <v>223</v>
      </c>
      <c r="N13" s="211"/>
      <c r="O13" s="46" t="s">
        <v>27</v>
      </c>
    </row>
    <row r="14" spans="2:15" ht="68" x14ac:dyDescent="0.2">
      <c r="B14" s="182">
        <v>5</v>
      </c>
      <c r="C14" s="44" t="s">
        <v>224</v>
      </c>
      <c r="D14" s="33">
        <f>'Évaluation - comp. nat''l'!D77</f>
        <v>12</v>
      </c>
      <c r="E14" s="33">
        <f>'Évaluation - comp. nat''l'!D78</f>
        <v>0</v>
      </c>
      <c r="F14" s="33">
        <f>'Évaluation - comp. nat''l'!D79</f>
        <v>0</v>
      </c>
      <c r="G14" s="33">
        <f>'Évaluation - comp. nat''l'!F80</f>
        <v>36</v>
      </c>
      <c r="H14" s="33">
        <f t="shared" si="1"/>
        <v>36</v>
      </c>
      <c r="I14" s="34">
        <f t="shared" si="0"/>
        <v>1</v>
      </c>
      <c r="J14" s="33">
        <f>'Évaluation - comp. nat''l'!D80</f>
        <v>12</v>
      </c>
      <c r="M14" s="212" t="s">
        <v>225</v>
      </c>
      <c r="N14" s="212"/>
      <c r="O14" s="47" t="s">
        <v>29</v>
      </c>
    </row>
    <row r="15" spans="2:15" ht="51" x14ac:dyDescent="0.2">
      <c r="B15" s="182">
        <v>6</v>
      </c>
      <c r="C15" s="39" t="s">
        <v>226</v>
      </c>
      <c r="D15" s="35">
        <f>'Évaluation - comp. nat''l'!D85</f>
        <v>1</v>
      </c>
      <c r="E15" s="35">
        <f>'Évaluation - comp. nat''l'!D86</f>
        <v>0</v>
      </c>
      <c r="F15" s="35">
        <f>'Évaluation - comp. nat''l'!D87</f>
        <v>0</v>
      </c>
      <c r="G15" s="35">
        <f>'Évaluation - comp. nat''l'!F88</f>
        <v>3</v>
      </c>
      <c r="H15" s="35">
        <f t="shared" si="1"/>
        <v>3</v>
      </c>
      <c r="I15" s="36">
        <f t="shared" si="0"/>
        <v>1</v>
      </c>
      <c r="J15" s="35">
        <f>'Évaluation - comp. nat''l'!D88</f>
        <v>1</v>
      </c>
    </row>
    <row r="16" spans="2:15" ht="34" x14ac:dyDescent="0.2">
      <c r="B16" s="182">
        <v>7</v>
      </c>
      <c r="C16" s="44" t="s">
        <v>227</v>
      </c>
      <c r="D16" s="33">
        <f>'Évaluation - comp. nat''l'!D96</f>
        <v>4</v>
      </c>
      <c r="E16" s="33">
        <f>'Évaluation - comp. nat''l'!D97</f>
        <v>0</v>
      </c>
      <c r="F16" s="33">
        <f>'Évaluation - comp. nat''l'!D98</f>
        <v>0</v>
      </c>
      <c r="G16" s="33">
        <f>'Évaluation - comp. nat''l'!F99</f>
        <v>12</v>
      </c>
      <c r="H16" s="33">
        <f t="shared" si="1"/>
        <v>12</v>
      </c>
      <c r="I16" s="34">
        <f t="shared" si="0"/>
        <v>1</v>
      </c>
      <c r="J16" s="33">
        <f>'Évaluation - comp. nat''l'!D99</f>
        <v>4</v>
      </c>
    </row>
    <row r="17" spans="2:15" ht="34" x14ac:dyDescent="0.2">
      <c r="B17" s="182">
        <v>8</v>
      </c>
      <c r="C17" s="39" t="s">
        <v>228</v>
      </c>
      <c r="D17" s="35">
        <f>'Évaluation - comp. nat''l'!D107</f>
        <v>4</v>
      </c>
      <c r="E17" s="35">
        <f>'Évaluation - comp. nat''l'!D108</f>
        <v>0</v>
      </c>
      <c r="F17" s="35">
        <f>'Évaluation - comp. nat''l'!D109</f>
        <v>0</v>
      </c>
      <c r="G17" s="35">
        <f>'Évaluation - comp. nat''l'!F110</f>
        <v>12</v>
      </c>
      <c r="H17" s="35">
        <f t="shared" si="1"/>
        <v>12</v>
      </c>
      <c r="I17" s="36">
        <f t="shared" si="0"/>
        <v>1</v>
      </c>
      <c r="J17" s="35">
        <f>'Évaluation - comp. nat''l'!D110</f>
        <v>4</v>
      </c>
    </row>
    <row r="18" spans="2:15" ht="51" x14ac:dyDescent="0.2">
      <c r="B18" s="182">
        <v>9</v>
      </c>
      <c r="C18" s="44" t="s">
        <v>229</v>
      </c>
      <c r="D18" s="33">
        <f>'Évaluation - comp. nat''l'!D117</f>
        <v>3</v>
      </c>
      <c r="E18" s="33">
        <f>'Évaluation - comp. nat''l'!D118</f>
        <v>0</v>
      </c>
      <c r="F18" s="33">
        <f>'Évaluation - comp. nat''l'!D119</f>
        <v>0</v>
      </c>
      <c r="G18" s="33">
        <f>'Évaluation - comp. nat''l'!F120</f>
        <v>9</v>
      </c>
      <c r="H18" s="33">
        <f t="shared" si="1"/>
        <v>9</v>
      </c>
      <c r="I18" s="34">
        <f t="shared" si="0"/>
        <v>1</v>
      </c>
      <c r="J18" s="33">
        <f>'Évaluation - comp. nat''l'!D120</f>
        <v>3</v>
      </c>
    </row>
    <row r="19" spans="2:15" ht="17" x14ac:dyDescent="0.2">
      <c r="B19" s="182">
        <v>10</v>
      </c>
      <c r="C19" s="39" t="s">
        <v>230</v>
      </c>
      <c r="D19" s="35">
        <f>'Évaluation - comp. nat''l'!D130</f>
        <v>3</v>
      </c>
      <c r="E19" s="35">
        <f>'Évaluation - comp. nat''l'!D131</f>
        <v>0</v>
      </c>
      <c r="F19" s="35">
        <f>'Évaluation - comp. nat''l'!D132</f>
        <v>1</v>
      </c>
      <c r="G19" s="35">
        <f>'Évaluation - comp. nat''l'!F133</f>
        <v>10</v>
      </c>
      <c r="H19" s="35">
        <f t="shared" ref="H19:H24" si="2">J19*3</f>
        <v>12</v>
      </c>
      <c r="I19" s="36">
        <f t="shared" si="0"/>
        <v>0.83333333333333337</v>
      </c>
      <c r="J19" s="35">
        <f>'Évaluation - comp. nat''l'!D133</f>
        <v>4</v>
      </c>
    </row>
    <row r="20" spans="2:15" ht="34" x14ac:dyDescent="0.2">
      <c r="B20" s="182">
        <v>11</v>
      </c>
      <c r="C20" s="44" t="s">
        <v>231</v>
      </c>
      <c r="D20" s="33">
        <f>'Évaluation - comp. nat''l'!F141</f>
        <v>9</v>
      </c>
      <c r="E20" s="33">
        <f>'Évaluation - comp. nat''l'!F142</f>
        <v>0</v>
      </c>
      <c r="F20" s="33">
        <f>'Évaluation - comp. nat''l'!F143</f>
        <v>0</v>
      </c>
      <c r="G20" s="33">
        <f>'Évaluation - comp. nat''l'!F144</f>
        <v>9</v>
      </c>
      <c r="H20" s="33">
        <f t="shared" si="2"/>
        <v>9</v>
      </c>
      <c r="I20" s="34">
        <f>G20/H20</f>
        <v>1</v>
      </c>
      <c r="J20" s="33">
        <v>3</v>
      </c>
    </row>
    <row r="21" spans="2:15" ht="34" x14ac:dyDescent="0.2">
      <c r="B21" s="182">
        <v>12</v>
      </c>
      <c r="C21" s="39" t="s">
        <v>232</v>
      </c>
      <c r="D21" s="35">
        <f>'Évaluation - comp. nat''l'!F151</f>
        <v>6</v>
      </c>
      <c r="E21" s="35">
        <f>'Évaluation - comp. nat''l'!F152</f>
        <v>0</v>
      </c>
      <c r="F21" s="35">
        <f>'Évaluation - comp. nat''l'!F153</f>
        <v>0</v>
      </c>
      <c r="G21" s="35">
        <f>'Évaluation - comp. nat''l'!F135</f>
        <v>0</v>
      </c>
      <c r="H21" s="35">
        <f t="shared" si="2"/>
        <v>6</v>
      </c>
      <c r="I21" s="36">
        <f>G21/H21</f>
        <v>0</v>
      </c>
      <c r="J21" s="35">
        <v>2</v>
      </c>
    </row>
    <row r="22" spans="2:15" ht="34" x14ac:dyDescent="0.2">
      <c r="B22" s="182">
        <v>13</v>
      </c>
      <c r="C22" s="44" t="s">
        <v>233</v>
      </c>
      <c r="D22" s="33">
        <f>'Évaluation - comp. nat''l'!F161</f>
        <v>6</v>
      </c>
      <c r="E22" s="33">
        <f>'Évaluation - comp. nat''l'!F162</f>
        <v>0</v>
      </c>
      <c r="F22" s="33">
        <f>'Évaluation - comp. nat''l'!F163</f>
        <v>0</v>
      </c>
      <c r="G22" s="33">
        <f>'Évaluation - comp. nat''l'!F164</f>
        <v>6</v>
      </c>
      <c r="H22" s="33">
        <f t="shared" si="2"/>
        <v>6</v>
      </c>
      <c r="I22" s="34">
        <f>G22/H22</f>
        <v>1</v>
      </c>
      <c r="J22" s="33">
        <v>2</v>
      </c>
    </row>
    <row r="23" spans="2:15" ht="34" x14ac:dyDescent="0.2">
      <c r="B23" s="182">
        <v>14</v>
      </c>
      <c r="C23" s="39" t="s">
        <v>234</v>
      </c>
      <c r="D23" s="35">
        <f>'Évaluation - comp. nat''l'!F171</f>
        <v>6</v>
      </c>
      <c r="E23" s="35">
        <f>'Évaluation - comp. nat''l'!F172</f>
        <v>0</v>
      </c>
      <c r="F23" s="35">
        <f>'Évaluation - comp. nat''l'!F173</f>
        <v>0</v>
      </c>
      <c r="G23" s="35">
        <f>'Évaluation - comp. nat''l'!F174</f>
        <v>6</v>
      </c>
      <c r="H23" s="35">
        <f t="shared" si="2"/>
        <v>6</v>
      </c>
      <c r="I23" s="36">
        <f>G23/H23</f>
        <v>1</v>
      </c>
      <c r="J23" s="35">
        <v>2</v>
      </c>
    </row>
    <row r="24" spans="2:15" ht="68" x14ac:dyDescent="0.2">
      <c r="B24" s="182">
        <v>15</v>
      </c>
      <c r="C24" s="44" t="s">
        <v>235</v>
      </c>
      <c r="D24" s="33">
        <f>'Évaluation - comp. nat''l'!F181</f>
        <v>6</v>
      </c>
      <c r="E24" s="33">
        <f>'Évaluation - comp. nat''l'!F182</f>
        <v>0</v>
      </c>
      <c r="F24" s="33">
        <f>'Évaluation - comp. nat''l'!F183</f>
        <v>0</v>
      </c>
      <c r="G24" s="33">
        <f>'Évaluation - comp. nat''l'!F184</f>
        <v>6</v>
      </c>
      <c r="H24" s="33">
        <f t="shared" si="2"/>
        <v>6</v>
      </c>
      <c r="I24" s="34">
        <f>G24/H24</f>
        <v>1</v>
      </c>
      <c r="J24" s="33">
        <v>2</v>
      </c>
    </row>
    <row r="25" spans="2:15" ht="34" x14ac:dyDescent="0.2">
      <c r="B25" s="182"/>
      <c r="C25" s="182" t="s">
        <v>236</v>
      </c>
      <c r="D25" s="31">
        <f>SUM(D10:D24)</f>
        <v>71</v>
      </c>
      <c r="E25" s="32">
        <f>SUM(E10:E24)</f>
        <v>0</v>
      </c>
      <c r="F25" s="30">
        <f>SUM(F10:F24)</f>
        <v>1</v>
      </c>
      <c r="G25" s="48">
        <f>SUM(G10:G24)</f>
        <v>142</v>
      </c>
      <c r="H25" s="48">
        <f>SUM(H10:H24)</f>
        <v>150</v>
      </c>
      <c r="I25" s="37">
        <f>SUM(I11:I24)/14</f>
        <v>0.91666666666666674</v>
      </c>
      <c r="J25" s="48">
        <f>SUM(J10:J24)</f>
        <v>50</v>
      </c>
    </row>
    <row r="26" spans="2:15" x14ac:dyDescent="0.2">
      <c r="B26" s="20"/>
      <c r="C26" s="20"/>
      <c r="D26" s="20"/>
      <c r="E26" s="41"/>
      <c r="F26" s="20"/>
      <c r="G26" s="20"/>
      <c r="H26" s="20"/>
      <c r="I26" s="42"/>
      <c r="J26" s="20"/>
    </row>
    <row r="27" spans="2:15" ht="30" customHeight="1" x14ac:dyDescent="0.2">
      <c r="B27" s="218" t="s">
        <v>257</v>
      </c>
      <c r="C27" s="218"/>
      <c r="D27" s="218"/>
      <c r="E27" s="218"/>
      <c r="F27" s="218"/>
      <c r="G27" s="218"/>
      <c r="H27" s="218"/>
      <c r="I27" s="218"/>
      <c r="J27" s="218"/>
      <c r="M27" s="217" t="s">
        <v>238</v>
      </c>
      <c r="N27" s="217"/>
      <c r="O27" s="187" t="s">
        <v>193</v>
      </c>
    </row>
    <row r="28" spans="2:15" ht="34" x14ac:dyDescent="0.2">
      <c r="B28" s="176" t="s">
        <v>194</v>
      </c>
      <c r="C28" s="48" t="s">
        <v>195</v>
      </c>
      <c r="D28" s="31" t="s">
        <v>213</v>
      </c>
      <c r="E28" s="32" t="s">
        <v>214</v>
      </c>
      <c r="F28" s="30" t="s">
        <v>215</v>
      </c>
      <c r="G28" s="48" t="s">
        <v>216</v>
      </c>
      <c r="H28" s="48" t="s">
        <v>217</v>
      </c>
      <c r="I28" s="48" t="s">
        <v>198</v>
      </c>
      <c r="J28" s="48" t="s">
        <v>199</v>
      </c>
      <c r="M28" s="214" t="s">
        <v>32</v>
      </c>
      <c r="N28" s="214"/>
      <c r="O28" s="184" t="s">
        <v>21</v>
      </c>
    </row>
    <row r="29" spans="2:15" ht="51" x14ac:dyDescent="0.2">
      <c r="B29" s="176">
        <v>11</v>
      </c>
      <c r="C29" s="176" t="s">
        <v>239</v>
      </c>
      <c r="D29" s="31">
        <f>'Évaluation - comp. nat''l'!D266</f>
        <v>19</v>
      </c>
      <c r="E29" s="32">
        <f>'Évaluation - comp. nat''l'!D267</f>
        <v>5</v>
      </c>
      <c r="F29" s="30">
        <f>'Évaluation - comp. nat''l'!D268</f>
        <v>7</v>
      </c>
      <c r="G29" s="48">
        <f>'Évaluation - comp. nat''l'!F269</f>
        <v>74</v>
      </c>
      <c r="H29" s="48">
        <f>J29*3</f>
        <v>93</v>
      </c>
      <c r="I29" s="37">
        <f>G29/H29</f>
        <v>0.79569892473118276</v>
      </c>
      <c r="J29" s="48">
        <f>'Évaluation - comp. nat''l'!D269</f>
        <v>31</v>
      </c>
      <c r="M29" s="215" t="s">
        <v>219</v>
      </c>
      <c r="N29" s="215"/>
      <c r="O29" s="185" t="s">
        <v>23</v>
      </c>
    </row>
    <row r="30" spans="2:15" x14ac:dyDescent="0.2">
      <c r="B30" s="28"/>
      <c r="C30" s="29"/>
      <c r="D30" s="28"/>
      <c r="E30" s="28"/>
      <c r="F30" s="28"/>
      <c r="G30" s="28"/>
      <c r="H30" s="29"/>
      <c r="I30" s="38"/>
      <c r="J30" s="29"/>
      <c r="M30" s="216" t="s">
        <v>221</v>
      </c>
      <c r="N30" s="216"/>
      <c r="O30" s="186" t="s">
        <v>25</v>
      </c>
    </row>
    <row r="31" spans="2:15" ht="17" x14ac:dyDescent="0.2">
      <c r="B31" s="28"/>
      <c r="C31" s="29"/>
      <c r="D31" s="29"/>
      <c r="E31" s="29"/>
      <c r="F31" s="29"/>
      <c r="G31" s="29"/>
      <c r="H31" s="29"/>
      <c r="I31" s="29"/>
      <c r="J31" s="29"/>
      <c r="M31" s="211" t="s">
        <v>223</v>
      </c>
      <c r="N31" s="211"/>
      <c r="O31" s="46" t="s">
        <v>27</v>
      </c>
    </row>
    <row r="32" spans="2:15" ht="17" x14ac:dyDescent="0.2">
      <c r="B32" s="28"/>
      <c r="C32" s="29"/>
      <c r="D32" s="29"/>
      <c r="E32" s="29"/>
      <c r="F32" s="29"/>
      <c r="G32" s="29"/>
      <c r="H32" s="29"/>
      <c r="I32" s="29"/>
      <c r="J32" s="29"/>
      <c r="M32" s="212" t="s">
        <v>225</v>
      </c>
      <c r="N32" s="212"/>
      <c r="O32" s="47" t="s">
        <v>29</v>
      </c>
    </row>
    <row r="33" spans="2:10" x14ac:dyDescent="0.2">
      <c r="B33" s="28"/>
      <c r="C33" s="29"/>
      <c r="D33" s="29"/>
      <c r="E33" s="29"/>
      <c r="F33" s="29"/>
      <c r="G33" s="29"/>
      <c r="H33" s="29"/>
      <c r="I33" s="29"/>
      <c r="J33" s="29"/>
    </row>
    <row r="34" spans="2:10" x14ac:dyDescent="0.2">
      <c r="B34" s="28"/>
      <c r="C34" s="29"/>
      <c r="D34" s="29"/>
      <c r="E34" s="29"/>
      <c r="F34" s="29"/>
      <c r="G34" s="29"/>
      <c r="H34" s="29"/>
      <c r="I34" s="29"/>
      <c r="J34" s="29"/>
    </row>
    <row r="35" spans="2:10" x14ac:dyDescent="0.2">
      <c r="B35" s="28"/>
      <c r="C35" s="29"/>
      <c r="D35" s="29"/>
      <c r="E35" s="29"/>
      <c r="F35" s="29"/>
      <c r="G35" s="29"/>
      <c r="H35" s="29"/>
      <c r="I35" s="29"/>
      <c r="J35" s="29"/>
    </row>
    <row r="36" spans="2:10" x14ac:dyDescent="0.2">
      <c r="B36" s="28"/>
      <c r="C36" s="29"/>
      <c r="D36" s="29"/>
      <c r="E36" s="29"/>
      <c r="F36" s="29"/>
      <c r="G36" s="29"/>
      <c r="H36" s="29"/>
      <c r="I36" s="29"/>
      <c r="J36" s="29"/>
    </row>
    <row r="37" spans="2:10" x14ac:dyDescent="0.2">
      <c r="B37" s="28"/>
      <c r="C37" s="29"/>
      <c r="D37" s="29"/>
      <c r="E37" s="29"/>
      <c r="F37" s="29"/>
      <c r="G37" s="29"/>
      <c r="H37" s="29"/>
      <c r="I37" s="29"/>
      <c r="J37" s="29"/>
    </row>
    <row r="38" spans="2:10" x14ac:dyDescent="0.2">
      <c r="B38" s="28"/>
      <c r="C38" s="29"/>
      <c r="D38" s="29"/>
      <c r="E38" s="29"/>
      <c r="F38" s="29"/>
      <c r="G38" s="29"/>
      <c r="H38" s="29"/>
      <c r="I38" s="29"/>
      <c r="J38" s="29"/>
    </row>
    <row r="39" spans="2:10" x14ac:dyDescent="0.2">
      <c r="B39" s="28"/>
      <c r="C39" s="29"/>
      <c r="D39" s="29"/>
      <c r="E39" s="29"/>
      <c r="F39" s="29"/>
      <c r="G39" s="29"/>
      <c r="H39" s="29"/>
      <c r="I39" s="29"/>
      <c r="J39" s="29"/>
    </row>
    <row r="40" spans="2:10" x14ac:dyDescent="0.2">
      <c r="B40" s="28"/>
      <c r="C40" s="29"/>
      <c r="D40" s="29"/>
      <c r="E40" s="29"/>
      <c r="F40" s="29"/>
      <c r="G40" s="29"/>
      <c r="H40" s="29"/>
      <c r="I40" s="29"/>
      <c r="J40" s="29"/>
    </row>
    <row r="41" spans="2:10" x14ac:dyDescent="0.2">
      <c r="B41" s="28"/>
      <c r="C41" s="29"/>
      <c r="D41" s="29"/>
      <c r="E41" s="29"/>
      <c r="F41" s="29"/>
      <c r="G41" s="29"/>
      <c r="H41" s="29"/>
      <c r="I41" s="29"/>
      <c r="J41" s="29"/>
    </row>
    <row r="42" spans="2:10" x14ac:dyDescent="0.2">
      <c r="B42" s="28"/>
      <c r="C42" s="29"/>
      <c r="D42" s="29"/>
      <c r="E42" s="29"/>
      <c r="F42" s="29"/>
      <c r="G42" s="29"/>
      <c r="H42" s="29"/>
      <c r="I42" s="29"/>
      <c r="J42" s="29"/>
    </row>
    <row r="43" spans="2:10" x14ac:dyDescent="0.2">
      <c r="B43" s="28"/>
      <c r="C43" s="29"/>
      <c r="D43" s="29"/>
      <c r="E43" s="29"/>
      <c r="F43" s="29"/>
      <c r="G43" s="29"/>
      <c r="H43" s="29"/>
      <c r="I43" s="29"/>
      <c r="J43" s="29"/>
    </row>
    <row r="44" spans="2:10" x14ac:dyDescent="0.2">
      <c r="B44" s="28"/>
      <c r="C44" s="29"/>
      <c r="D44" s="29"/>
      <c r="E44" s="29"/>
      <c r="F44" s="29"/>
      <c r="G44" s="29"/>
      <c r="H44" s="29"/>
      <c r="I44" s="29"/>
      <c r="J44" s="29"/>
    </row>
    <row r="45" spans="2:10" x14ac:dyDescent="0.2">
      <c r="B45" s="28"/>
      <c r="C45" s="29"/>
      <c r="D45" s="29"/>
      <c r="E45" s="29"/>
      <c r="F45" s="29"/>
      <c r="G45" s="29"/>
      <c r="H45" s="29"/>
      <c r="I45" s="29"/>
      <c r="J45" s="29"/>
    </row>
    <row r="46" spans="2:10" x14ac:dyDescent="0.2">
      <c r="B46" s="28"/>
      <c r="C46" s="29"/>
      <c r="D46" s="29"/>
      <c r="E46" s="29"/>
      <c r="F46" s="29"/>
      <c r="G46" s="29"/>
      <c r="H46" s="29"/>
      <c r="I46" s="29"/>
      <c r="J46" s="29"/>
    </row>
    <row r="47" spans="2:10" x14ac:dyDescent="0.2">
      <c r="B47" s="28"/>
      <c r="C47" s="29"/>
      <c r="D47" s="29"/>
      <c r="E47" s="29"/>
      <c r="F47" s="29"/>
      <c r="G47" s="29"/>
      <c r="H47" s="29"/>
      <c r="I47" s="29"/>
      <c r="J47" s="29"/>
    </row>
    <row r="48" spans="2:10" x14ac:dyDescent="0.2">
      <c r="B48" s="28"/>
      <c r="C48" s="29"/>
      <c r="D48" s="29"/>
      <c r="E48" s="29"/>
      <c r="F48" s="29"/>
      <c r="G48" s="29"/>
      <c r="H48" s="29"/>
      <c r="I48" s="29"/>
      <c r="J48" s="29"/>
    </row>
    <row r="49" spans="2:10" x14ac:dyDescent="0.2">
      <c r="B49" s="28"/>
      <c r="C49" s="29"/>
      <c r="D49" s="29"/>
      <c r="E49" s="29"/>
      <c r="F49" s="29"/>
      <c r="G49" s="29"/>
      <c r="H49" s="29"/>
      <c r="I49" s="29"/>
      <c r="J49" s="29"/>
    </row>
    <row r="50" spans="2:10" x14ac:dyDescent="0.2">
      <c r="B50" s="28"/>
      <c r="C50" s="29"/>
      <c r="D50" s="29"/>
      <c r="E50" s="29"/>
      <c r="F50" s="29"/>
      <c r="G50" s="29"/>
      <c r="H50" s="29"/>
      <c r="I50" s="29"/>
      <c r="J50" s="29"/>
    </row>
    <row r="51" spans="2:10" x14ac:dyDescent="0.2">
      <c r="B51" s="28"/>
      <c r="C51" s="29"/>
      <c r="D51" s="29"/>
      <c r="E51" s="29"/>
      <c r="F51" s="29"/>
      <c r="G51" s="29"/>
      <c r="H51" s="29"/>
      <c r="I51" s="29"/>
      <c r="J51" s="29"/>
    </row>
    <row r="52" spans="2:10" x14ac:dyDescent="0.2">
      <c r="B52" s="28"/>
      <c r="C52" s="29"/>
      <c r="D52" s="29"/>
      <c r="E52" s="29"/>
      <c r="F52" s="29"/>
      <c r="G52" s="29"/>
      <c r="H52" s="29"/>
      <c r="I52" s="29"/>
      <c r="J52" s="29"/>
    </row>
    <row r="53" spans="2:10" x14ac:dyDescent="0.2">
      <c r="B53" s="28"/>
      <c r="C53" s="29"/>
      <c r="D53" s="29"/>
      <c r="E53" s="29"/>
      <c r="F53" s="29"/>
      <c r="G53" s="29"/>
      <c r="H53" s="29"/>
      <c r="I53" s="29"/>
      <c r="J53" s="29"/>
    </row>
    <row r="54" spans="2:10" x14ac:dyDescent="0.2">
      <c r="B54" s="28"/>
      <c r="C54" s="29"/>
      <c r="D54" s="29"/>
      <c r="E54" s="29"/>
      <c r="F54" s="29"/>
      <c r="G54" s="29"/>
      <c r="H54" s="29"/>
      <c r="I54" s="29"/>
      <c r="J54" s="29"/>
    </row>
    <row r="55" spans="2:10" x14ac:dyDescent="0.2">
      <c r="B55" s="28"/>
      <c r="C55" s="29"/>
      <c r="D55" s="29"/>
      <c r="E55" s="29"/>
      <c r="F55" s="29"/>
      <c r="G55" s="29"/>
      <c r="H55" s="29"/>
      <c r="I55" s="29"/>
      <c r="J55" s="29"/>
    </row>
    <row r="56" spans="2:10" x14ac:dyDescent="0.2">
      <c r="B56" s="28"/>
      <c r="C56" s="29"/>
      <c r="D56" s="29"/>
      <c r="E56" s="29"/>
      <c r="F56" s="29"/>
      <c r="G56" s="29"/>
      <c r="H56" s="29"/>
      <c r="I56" s="29"/>
      <c r="J56" s="29"/>
    </row>
    <row r="57" spans="2:10" x14ac:dyDescent="0.2">
      <c r="B57" s="28"/>
      <c r="C57" s="29"/>
      <c r="D57" s="29"/>
      <c r="E57" s="29"/>
      <c r="F57" s="29"/>
      <c r="G57" s="29"/>
      <c r="H57" s="29"/>
      <c r="I57" s="29"/>
      <c r="J57" s="29"/>
    </row>
    <row r="58" spans="2:10" x14ac:dyDescent="0.2">
      <c r="B58" s="28"/>
      <c r="C58" s="29"/>
      <c r="D58" s="29"/>
      <c r="E58" s="29"/>
      <c r="F58" s="29"/>
      <c r="G58" s="29"/>
      <c r="H58" s="29"/>
      <c r="I58" s="29"/>
      <c r="J58" s="29"/>
    </row>
    <row r="59" spans="2:10" x14ac:dyDescent="0.2">
      <c r="B59" s="28"/>
      <c r="C59" s="29"/>
      <c r="D59" s="29"/>
      <c r="E59" s="29"/>
      <c r="F59" s="29"/>
      <c r="G59" s="29"/>
      <c r="H59" s="29"/>
      <c r="I59" s="29"/>
      <c r="J59" s="29"/>
    </row>
    <row r="60" spans="2:10" x14ac:dyDescent="0.2">
      <c r="B60" s="28"/>
      <c r="C60" s="29"/>
      <c r="D60" s="29"/>
      <c r="E60" s="29"/>
      <c r="F60" s="29"/>
      <c r="G60" s="29"/>
      <c r="H60" s="29"/>
      <c r="I60" s="29"/>
      <c r="J60" s="29"/>
    </row>
    <row r="61" spans="2:10" x14ac:dyDescent="0.2">
      <c r="B61" s="28"/>
      <c r="C61" s="29"/>
      <c r="D61" s="29"/>
      <c r="E61" s="29"/>
      <c r="F61" s="29"/>
      <c r="G61" s="29"/>
      <c r="H61" s="29"/>
      <c r="I61" s="29"/>
      <c r="J61" s="29"/>
    </row>
    <row r="62" spans="2:10" x14ac:dyDescent="0.2">
      <c r="B62" s="28"/>
      <c r="C62" s="29"/>
      <c r="D62" s="29"/>
      <c r="E62" s="29"/>
      <c r="F62" s="29"/>
      <c r="G62" s="29"/>
      <c r="H62" s="29"/>
      <c r="I62" s="29"/>
      <c r="J62" s="29"/>
    </row>
    <row r="63" spans="2:10" x14ac:dyDescent="0.2">
      <c r="B63" s="28"/>
      <c r="C63" s="29"/>
      <c r="D63" s="29"/>
      <c r="E63" s="29"/>
      <c r="F63" s="29"/>
      <c r="G63" s="29"/>
      <c r="H63" s="29"/>
      <c r="I63" s="29"/>
      <c r="J63" s="29"/>
    </row>
    <row r="64" spans="2:10" x14ac:dyDescent="0.2">
      <c r="B64" s="28"/>
      <c r="C64" s="29"/>
      <c r="D64" s="29"/>
      <c r="E64" s="29"/>
      <c r="F64" s="29"/>
      <c r="G64" s="29"/>
      <c r="H64" s="29"/>
      <c r="I64" s="29"/>
      <c r="J64" s="29"/>
    </row>
    <row r="65" spans="2:10" x14ac:dyDescent="0.2">
      <c r="B65" s="28"/>
      <c r="C65" s="29"/>
      <c r="D65" s="29"/>
      <c r="E65" s="29"/>
      <c r="F65" s="29"/>
      <c r="G65" s="29"/>
      <c r="H65" s="29"/>
      <c r="I65" s="29"/>
      <c r="J65" s="29"/>
    </row>
    <row r="66" spans="2:10" x14ac:dyDescent="0.2">
      <c r="B66" s="28"/>
      <c r="C66" s="29"/>
      <c r="D66" s="29"/>
      <c r="E66" s="29"/>
      <c r="F66" s="29"/>
      <c r="G66" s="29"/>
      <c r="H66" s="29"/>
      <c r="I66" s="29"/>
      <c r="J66" s="29"/>
    </row>
    <row r="67" spans="2:10" x14ac:dyDescent="0.2">
      <c r="B67" s="28"/>
      <c r="C67" s="29"/>
      <c r="D67" s="29"/>
      <c r="E67" s="29"/>
      <c r="F67" s="29"/>
      <c r="G67" s="29"/>
      <c r="H67" s="29"/>
      <c r="I67" s="29"/>
      <c r="J67" s="29"/>
    </row>
    <row r="68" spans="2:10" x14ac:dyDescent="0.2">
      <c r="B68" s="28"/>
      <c r="C68" s="29"/>
      <c r="D68" s="29"/>
      <c r="E68" s="29"/>
      <c r="F68" s="29"/>
      <c r="G68" s="29"/>
      <c r="H68" s="29"/>
      <c r="I68" s="29"/>
      <c r="J68" s="29"/>
    </row>
    <row r="69" spans="2:10" x14ac:dyDescent="0.2">
      <c r="B69" s="28"/>
      <c r="C69" s="29"/>
      <c r="D69" s="29"/>
      <c r="E69" s="29"/>
      <c r="F69" s="29"/>
      <c r="G69" s="29"/>
      <c r="H69" s="29"/>
      <c r="I69" s="29"/>
      <c r="J69" s="29"/>
    </row>
    <row r="70" spans="2:10" x14ac:dyDescent="0.2">
      <c r="B70" s="28"/>
      <c r="C70" s="29"/>
      <c r="D70" s="29"/>
      <c r="E70" s="29"/>
      <c r="F70" s="29"/>
      <c r="G70" s="29"/>
      <c r="H70" s="29"/>
      <c r="I70" s="29"/>
      <c r="J70" s="29"/>
    </row>
    <row r="71" spans="2:10" x14ac:dyDescent="0.2">
      <c r="B71" s="28"/>
      <c r="C71" s="29"/>
      <c r="D71" s="29"/>
      <c r="E71" s="29"/>
      <c r="F71" s="29"/>
      <c r="G71" s="29"/>
      <c r="H71" s="29"/>
      <c r="I71" s="29"/>
      <c r="J71" s="29"/>
    </row>
    <row r="72" spans="2:10" x14ac:dyDescent="0.2">
      <c r="B72" s="28"/>
      <c r="C72" s="29"/>
      <c r="D72" s="29"/>
      <c r="E72" s="29"/>
      <c r="F72" s="29"/>
      <c r="G72" s="29"/>
      <c r="H72" s="29"/>
      <c r="I72" s="29"/>
      <c r="J72" s="29"/>
    </row>
    <row r="73" spans="2:10" x14ac:dyDescent="0.2">
      <c r="B73" s="28"/>
      <c r="C73" s="29"/>
      <c r="D73" s="29"/>
      <c r="E73" s="29"/>
      <c r="F73" s="29"/>
      <c r="G73" s="29"/>
      <c r="H73" s="29"/>
      <c r="I73" s="29"/>
      <c r="J73" s="29"/>
    </row>
    <row r="74" spans="2:10" x14ac:dyDescent="0.2">
      <c r="B74" s="28"/>
      <c r="C74" s="29"/>
      <c r="D74" s="29"/>
      <c r="E74" s="29"/>
      <c r="F74" s="29"/>
      <c r="G74" s="29"/>
      <c r="H74" s="29"/>
      <c r="I74" s="29"/>
      <c r="J74" s="29"/>
    </row>
    <row r="75" spans="2:10" x14ac:dyDescent="0.2">
      <c r="B75" s="28"/>
      <c r="C75" s="29"/>
      <c r="D75" s="29"/>
      <c r="E75" s="29"/>
      <c r="F75" s="29"/>
      <c r="G75" s="29"/>
      <c r="H75" s="29"/>
      <c r="I75" s="29"/>
      <c r="J75" s="29"/>
    </row>
    <row r="76" spans="2:10" x14ac:dyDescent="0.2">
      <c r="B76" s="28"/>
      <c r="C76" s="29"/>
      <c r="D76" s="29"/>
      <c r="E76" s="29"/>
      <c r="F76" s="29"/>
      <c r="G76" s="29"/>
      <c r="H76" s="29"/>
      <c r="I76" s="29"/>
      <c r="J76" s="29"/>
    </row>
    <row r="77" spans="2:10" x14ac:dyDescent="0.2">
      <c r="B77" s="28"/>
      <c r="C77" s="29"/>
      <c r="D77" s="29"/>
      <c r="E77" s="29"/>
      <c r="F77" s="29"/>
      <c r="G77" s="29"/>
      <c r="H77" s="29"/>
      <c r="I77" s="29"/>
      <c r="J77" s="29"/>
    </row>
    <row r="78" spans="2:10" x14ac:dyDescent="0.2">
      <c r="B78" s="28"/>
      <c r="C78" s="29"/>
      <c r="D78" s="29"/>
      <c r="E78" s="29"/>
      <c r="F78" s="29"/>
      <c r="G78" s="29"/>
      <c r="H78" s="29"/>
      <c r="I78" s="29"/>
      <c r="J78" s="29"/>
    </row>
    <row r="79" spans="2:10" x14ac:dyDescent="0.2">
      <c r="B79" s="28"/>
      <c r="C79" s="29"/>
      <c r="D79" s="29"/>
      <c r="E79" s="29"/>
      <c r="F79" s="29"/>
      <c r="G79" s="29"/>
      <c r="H79" s="29"/>
      <c r="I79" s="29"/>
      <c r="J79" s="29"/>
    </row>
  </sheetData>
  <sheetProtection algorithmName="SHA-512" hashValue="pn5j/D5HpFMd7cXSeLY4hMwzYeTWIxaOFwEb4lCufOhZ80WImZlztjFcs1kX51Q3blL7QbL09oLZ9VMm5Lg9kA==" saltValue="K94dm5YiIL7Kb5AIVLFFgw==" spinCount="100000" sheet="1" objects="1" scenarios="1"/>
  <mergeCells count="21">
    <mergeCell ref="B9:J9"/>
    <mergeCell ref="B27:J27"/>
    <mergeCell ref="B5:J5"/>
    <mergeCell ref="M5:N5"/>
    <mergeCell ref="M13:N13"/>
    <mergeCell ref="M28:N28"/>
    <mergeCell ref="M31:N31"/>
    <mergeCell ref="M6:N6"/>
    <mergeCell ref="M14:N14"/>
    <mergeCell ref="M32:N32"/>
    <mergeCell ref="M11:N11"/>
    <mergeCell ref="M29:N29"/>
    <mergeCell ref="M12:N12"/>
    <mergeCell ref="M30:N30"/>
    <mergeCell ref="M1:N1"/>
    <mergeCell ref="M9:N9"/>
    <mergeCell ref="M27:N27"/>
    <mergeCell ref="M2:N2"/>
    <mergeCell ref="M10:N10"/>
    <mergeCell ref="M3:N3"/>
    <mergeCell ref="M4:N4"/>
  </mergeCell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01056-741B-584E-B497-7922438F01A8}">
  <dimension ref="B1:K207"/>
  <sheetViews>
    <sheetView topLeftCell="A146" zoomScale="80" zoomScaleNormal="80" workbookViewId="0">
      <selection activeCell="D171" sqref="D171:I173"/>
    </sheetView>
  </sheetViews>
  <sheetFormatPr baseColWidth="10" defaultColWidth="10.83203125" defaultRowHeight="16" x14ac:dyDescent="0.2"/>
  <cols>
    <col min="1" max="1" width="11.1640625" style="3" customWidth="1"/>
    <col min="2" max="2" width="31.83203125" style="3" bestFit="1" customWidth="1"/>
    <col min="3" max="3" width="5.6640625" style="3" customWidth="1"/>
    <col min="4" max="4" width="34.5" style="91" customWidth="1"/>
    <col min="5" max="5" width="28" style="3" bestFit="1" customWidth="1"/>
    <col min="6" max="6" width="26.83203125" style="3" customWidth="1"/>
    <col min="7" max="7" width="15.33203125" style="3" bestFit="1" customWidth="1"/>
    <col min="8" max="8" width="17.33203125" style="3" bestFit="1" customWidth="1"/>
    <col min="9" max="9" width="24.6640625" style="3" customWidth="1"/>
    <col min="10" max="10" width="10.83203125" style="3"/>
    <col min="11" max="11" width="31.6640625" style="3" customWidth="1"/>
    <col min="12" max="16384" width="10.83203125" style="3"/>
  </cols>
  <sheetData>
    <row r="1" spans="2:9" ht="54" customHeight="1" x14ac:dyDescent="0.2">
      <c r="B1" s="241" t="s">
        <v>258</v>
      </c>
      <c r="C1" s="241"/>
      <c r="D1" s="241"/>
      <c r="E1" s="241"/>
      <c r="F1" s="241"/>
      <c r="G1" s="241"/>
      <c r="H1" s="241"/>
      <c r="I1" s="241"/>
    </row>
    <row r="3" spans="2:9" x14ac:dyDescent="0.2">
      <c r="B3" s="240" t="s">
        <v>259</v>
      </c>
      <c r="C3" s="240"/>
      <c r="D3" s="240"/>
      <c r="E3" s="240"/>
      <c r="F3" s="240"/>
      <c r="G3" s="240"/>
      <c r="H3" s="240"/>
      <c r="I3" s="240"/>
    </row>
    <row r="5" spans="2:9" ht="17" thickBot="1" x14ac:dyDescent="0.25"/>
    <row r="6" spans="2:9" ht="30" customHeight="1" thickBot="1" x14ac:dyDescent="0.25">
      <c r="B6" s="237" t="s">
        <v>260</v>
      </c>
      <c r="C6" s="238"/>
      <c r="D6" s="239"/>
    </row>
    <row r="7" spans="2:9" ht="17" thickBot="1" x14ac:dyDescent="0.25">
      <c r="B7" s="106"/>
      <c r="C7" s="159"/>
      <c r="D7" s="107"/>
    </row>
    <row r="8" spans="2:9" x14ac:dyDescent="0.2">
      <c r="B8" s="94" t="s">
        <v>261</v>
      </c>
      <c r="C8" s="139"/>
      <c r="D8" s="108"/>
    </row>
    <row r="9" spans="2:9" x14ac:dyDescent="0.2">
      <c r="B9" s="95" t="s">
        <v>262</v>
      </c>
      <c r="C9" s="156"/>
      <c r="D9" s="109"/>
    </row>
    <row r="10" spans="2:9" x14ac:dyDescent="0.2">
      <c r="B10" s="94" t="s">
        <v>263</v>
      </c>
      <c r="C10" s="139"/>
      <c r="D10" s="108"/>
    </row>
    <row r="11" spans="2:9" x14ac:dyDescent="0.2">
      <c r="B11" s="94" t="s">
        <v>264</v>
      </c>
      <c r="C11" s="139"/>
      <c r="D11" s="108"/>
    </row>
    <row r="12" spans="2:9" x14ac:dyDescent="0.2">
      <c r="B12" s="95" t="s">
        <v>265</v>
      </c>
      <c r="C12" s="110"/>
      <c r="D12" s="158"/>
    </row>
    <row r="13" spans="2:9" x14ac:dyDescent="0.2">
      <c r="B13" s="94" t="s">
        <v>266</v>
      </c>
      <c r="C13" s="101"/>
      <c r="D13" s="157"/>
    </row>
    <row r="14" spans="2:9" x14ac:dyDescent="0.2">
      <c r="B14" s="95" t="s">
        <v>267</v>
      </c>
      <c r="C14" s="156"/>
      <c r="D14" s="109"/>
    </row>
    <row r="15" spans="2:9" x14ac:dyDescent="0.2">
      <c r="B15" s="96" t="s">
        <v>268</v>
      </c>
      <c r="C15" s="111"/>
      <c r="D15" s="155"/>
    </row>
    <row r="16" spans="2:9" ht="17" thickBot="1" x14ac:dyDescent="0.25">
      <c r="B16" s="97" t="s">
        <v>269</v>
      </c>
      <c r="C16" s="135"/>
      <c r="D16" s="154"/>
    </row>
    <row r="17" spans="2:9" ht="17" thickBot="1" x14ac:dyDescent="0.25"/>
    <row r="18" spans="2:9" ht="35" customHeight="1" thickBot="1" x14ac:dyDescent="0.25">
      <c r="B18" s="92"/>
      <c r="C18" s="89"/>
      <c r="D18" s="90"/>
      <c r="E18" s="104" t="s">
        <v>270</v>
      </c>
      <c r="F18" s="104" t="s">
        <v>271</v>
      </c>
      <c r="G18" s="104" t="s">
        <v>272</v>
      </c>
      <c r="H18" s="153" t="s">
        <v>273</v>
      </c>
      <c r="I18" s="105" t="s">
        <v>274</v>
      </c>
    </row>
    <row r="19" spans="2:9" x14ac:dyDescent="0.2">
      <c r="B19" s="227" t="s">
        <v>275</v>
      </c>
      <c r="C19" s="150"/>
      <c r="D19" s="149"/>
      <c r="E19" s="148"/>
      <c r="F19" s="148"/>
      <c r="G19" s="148"/>
      <c r="H19" s="148"/>
      <c r="I19" s="147"/>
    </row>
    <row r="20" spans="2:9" ht="17" x14ac:dyDescent="0.2">
      <c r="B20" s="228"/>
      <c r="D20" s="98" t="s">
        <v>276</v>
      </c>
      <c r="E20" s="139"/>
      <c r="F20" s="139"/>
      <c r="G20" s="139"/>
      <c r="H20" s="139"/>
      <c r="I20" s="138"/>
    </row>
    <row r="21" spans="2:9" ht="17" x14ac:dyDescent="0.2">
      <c r="B21" s="228"/>
      <c r="D21" s="98" t="s">
        <v>277</v>
      </c>
      <c r="E21" s="139"/>
      <c r="F21" s="139"/>
      <c r="G21" s="139"/>
      <c r="H21" s="139"/>
      <c r="I21" s="138"/>
    </row>
    <row r="22" spans="2:9" ht="17" x14ac:dyDescent="0.2">
      <c r="B22" s="228"/>
      <c r="D22" s="98" t="s">
        <v>278</v>
      </c>
      <c r="E22" s="139"/>
      <c r="F22" s="139"/>
      <c r="G22" s="139"/>
      <c r="H22" s="139"/>
      <c r="I22" s="138"/>
    </row>
    <row r="23" spans="2:9" ht="34" x14ac:dyDescent="0.2">
      <c r="B23" s="228"/>
      <c r="D23" s="98" t="s">
        <v>279</v>
      </c>
      <c r="E23" s="139"/>
      <c r="F23" s="139"/>
      <c r="G23" s="139"/>
      <c r="H23" s="139"/>
      <c r="I23" s="138"/>
    </row>
    <row r="24" spans="2:9" ht="17" x14ac:dyDescent="0.2">
      <c r="B24" s="228"/>
      <c r="D24" s="98" t="s">
        <v>280</v>
      </c>
      <c r="E24" s="139"/>
      <c r="F24" s="139"/>
      <c r="G24" s="139"/>
      <c r="H24" s="139"/>
      <c r="I24" s="138"/>
    </row>
    <row r="25" spans="2:9" ht="17" x14ac:dyDescent="0.2">
      <c r="B25" s="228"/>
      <c r="D25" s="98" t="s">
        <v>281</v>
      </c>
      <c r="E25" s="139"/>
      <c r="F25" s="139"/>
      <c r="G25" s="139"/>
      <c r="H25" s="139"/>
      <c r="I25" s="138"/>
    </row>
    <row r="26" spans="2:9" ht="35" thickBot="1" x14ac:dyDescent="0.25">
      <c r="B26" s="229"/>
      <c r="C26" s="146"/>
      <c r="D26" s="99" t="s">
        <v>282</v>
      </c>
      <c r="E26" s="135"/>
      <c r="F26" s="135"/>
      <c r="G26" s="135"/>
      <c r="H26" s="135"/>
      <c r="I26" s="134"/>
    </row>
    <row r="27" spans="2:9" ht="17" thickBot="1" x14ac:dyDescent="0.25">
      <c r="B27" s="113"/>
      <c r="D27" s="98"/>
      <c r="E27" s="139"/>
      <c r="F27" s="139"/>
      <c r="G27" s="139"/>
      <c r="H27" s="139"/>
      <c r="I27" s="138"/>
    </row>
    <row r="28" spans="2:9" x14ac:dyDescent="0.2">
      <c r="B28" s="227" t="s">
        <v>283</v>
      </c>
      <c r="C28" s="150"/>
      <c r="D28" s="100"/>
      <c r="E28" s="148"/>
      <c r="F28" s="148"/>
      <c r="G28" s="148"/>
      <c r="H28" s="148"/>
      <c r="I28" s="147"/>
    </row>
    <row r="29" spans="2:9" ht="34" x14ac:dyDescent="0.2">
      <c r="B29" s="228"/>
      <c r="D29" s="98" t="s">
        <v>284</v>
      </c>
      <c r="E29" s="139"/>
      <c r="F29" s="139"/>
      <c r="G29" s="139"/>
      <c r="H29" s="139"/>
      <c r="I29" s="138"/>
    </row>
    <row r="30" spans="2:9" ht="17" x14ac:dyDescent="0.2">
      <c r="B30" s="228"/>
      <c r="D30" s="98" t="s">
        <v>285</v>
      </c>
      <c r="E30" s="139"/>
      <c r="F30" s="139"/>
      <c r="G30" s="139"/>
      <c r="H30" s="139"/>
      <c r="I30" s="138"/>
    </row>
    <row r="31" spans="2:9" ht="17" x14ac:dyDescent="0.2">
      <c r="B31" s="228"/>
      <c r="D31" s="98" t="s">
        <v>286</v>
      </c>
      <c r="E31" s="139"/>
      <c r="F31" s="139"/>
      <c r="G31" s="139"/>
      <c r="H31" s="139"/>
      <c r="I31" s="138"/>
    </row>
    <row r="32" spans="2:9" ht="17" x14ac:dyDescent="0.2">
      <c r="B32" s="228"/>
      <c r="D32" s="98" t="s">
        <v>287</v>
      </c>
      <c r="E32" s="139"/>
      <c r="F32" s="139"/>
      <c r="G32" s="139"/>
      <c r="H32" s="139"/>
      <c r="I32" s="138"/>
    </row>
    <row r="33" spans="2:9" ht="17" x14ac:dyDescent="0.2">
      <c r="B33" s="228"/>
      <c r="D33" s="98" t="s">
        <v>288</v>
      </c>
      <c r="E33" s="139"/>
      <c r="F33" s="139"/>
      <c r="G33" s="139"/>
      <c r="H33" s="139"/>
      <c r="I33" s="138"/>
    </row>
    <row r="34" spans="2:9" ht="17" x14ac:dyDescent="0.2">
      <c r="B34" s="228"/>
      <c r="D34" s="98" t="s">
        <v>289</v>
      </c>
      <c r="E34" s="139"/>
      <c r="F34" s="139"/>
      <c r="G34" s="139"/>
      <c r="H34" s="139"/>
      <c r="I34" s="138"/>
    </row>
    <row r="35" spans="2:9" ht="35" thickBot="1" x14ac:dyDescent="0.25">
      <c r="B35" s="229"/>
      <c r="C35" s="146"/>
      <c r="D35" s="99" t="s">
        <v>290</v>
      </c>
      <c r="E35" s="135"/>
      <c r="F35" s="135"/>
      <c r="G35" s="135"/>
      <c r="H35" s="135"/>
      <c r="I35" s="134"/>
    </row>
    <row r="36" spans="2:9" ht="17" thickBot="1" x14ac:dyDescent="0.25">
      <c r="B36" s="113"/>
      <c r="E36" s="139"/>
      <c r="F36" s="139"/>
      <c r="G36" s="139"/>
      <c r="H36" s="139"/>
      <c r="I36" s="138"/>
    </row>
    <row r="37" spans="2:9" x14ac:dyDescent="0.2">
      <c r="B37" s="227" t="s">
        <v>291</v>
      </c>
      <c r="C37" s="150"/>
      <c r="D37" s="149"/>
      <c r="E37" s="148"/>
      <c r="F37" s="148"/>
      <c r="G37" s="148"/>
      <c r="H37" s="148"/>
      <c r="I37" s="147"/>
    </row>
    <row r="38" spans="2:9" ht="17" x14ac:dyDescent="0.2">
      <c r="B38" s="228"/>
      <c r="D38" s="98" t="s">
        <v>292</v>
      </c>
      <c r="E38" s="139"/>
      <c r="F38" s="139"/>
      <c r="G38" s="139"/>
      <c r="H38" s="139"/>
      <c r="I38" s="138"/>
    </row>
    <row r="39" spans="2:9" ht="17" x14ac:dyDescent="0.2">
      <c r="B39" s="228"/>
      <c r="D39" s="98" t="s">
        <v>293</v>
      </c>
      <c r="E39" s="139"/>
      <c r="F39" s="139"/>
      <c r="G39" s="139"/>
      <c r="H39" s="139"/>
      <c r="I39" s="138"/>
    </row>
    <row r="40" spans="2:9" ht="17" x14ac:dyDescent="0.2">
      <c r="B40" s="228"/>
      <c r="D40" s="98" t="s">
        <v>294</v>
      </c>
      <c r="E40" s="139"/>
      <c r="F40" s="139"/>
      <c r="G40" s="139"/>
      <c r="H40" s="139"/>
      <c r="I40" s="138"/>
    </row>
    <row r="41" spans="2:9" ht="17" x14ac:dyDescent="0.2">
      <c r="B41" s="228"/>
      <c r="D41" s="98" t="s">
        <v>295</v>
      </c>
      <c r="E41" s="139"/>
      <c r="F41" s="139"/>
      <c r="G41" s="139"/>
      <c r="H41" s="139"/>
      <c r="I41" s="138"/>
    </row>
    <row r="42" spans="2:9" ht="18" thickBot="1" x14ac:dyDescent="0.25">
      <c r="B42" s="229"/>
      <c r="C42" s="146"/>
      <c r="D42" s="99" t="s">
        <v>296</v>
      </c>
      <c r="E42" s="135"/>
      <c r="F42" s="135"/>
      <c r="G42" s="135"/>
      <c r="H42" s="135"/>
      <c r="I42" s="134"/>
    </row>
    <row r="43" spans="2:9" ht="17" thickBot="1" x14ac:dyDescent="0.25">
      <c r="B43" s="113"/>
      <c r="E43" s="139"/>
      <c r="F43" s="139"/>
      <c r="G43" s="139"/>
      <c r="H43" s="139"/>
      <c r="I43" s="138"/>
    </row>
    <row r="44" spans="2:9" x14ac:dyDescent="0.2">
      <c r="B44" s="227" t="s">
        <v>297</v>
      </c>
      <c r="C44" s="150"/>
      <c r="D44" s="149"/>
      <c r="E44" s="148"/>
      <c r="F44" s="148"/>
      <c r="G44" s="148"/>
      <c r="H44" s="148"/>
      <c r="I44" s="147"/>
    </row>
    <row r="45" spans="2:9" ht="17" x14ac:dyDescent="0.2">
      <c r="B45" s="228"/>
      <c r="D45" s="98" t="s">
        <v>298</v>
      </c>
      <c r="E45" s="139"/>
      <c r="F45" s="139"/>
      <c r="G45" s="139"/>
      <c r="H45" s="139"/>
      <c r="I45" s="138"/>
    </row>
    <row r="46" spans="2:9" ht="17" x14ac:dyDescent="0.2">
      <c r="B46" s="228"/>
      <c r="D46" s="98" t="s">
        <v>299</v>
      </c>
      <c r="E46" s="139"/>
      <c r="F46" s="139"/>
      <c r="G46" s="139"/>
      <c r="H46" s="139"/>
      <c r="I46" s="138"/>
    </row>
    <row r="47" spans="2:9" ht="17" x14ac:dyDescent="0.2">
      <c r="B47" s="228"/>
      <c r="D47" s="98" t="s">
        <v>300</v>
      </c>
      <c r="E47" s="139"/>
      <c r="F47" s="139"/>
      <c r="G47" s="139"/>
      <c r="H47" s="139"/>
      <c r="I47" s="138"/>
    </row>
    <row r="48" spans="2:9" ht="17" x14ac:dyDescent="0.2">
      <c r="B48" s="228"/>
      <c r="D48" s="98" t="s">
        <v>301</v>
      </c>
      <c r="E48" s="139"/>
      <c r="F48" s="139"/>
      <c r="G48" s="139"/>
      <c r="H48" s="139"/>
      <c r="I48" s="138"/>
    </row>
    <row r="49" spans="2:9" ht="34" x14ac:dyDescent="0.2">
      <c r="B49" s="228"/>
      <c r="D49" s="98" t="s">
        <v>302</v>
      </c>
      <c r="E49" s="139"/>
      <c r="F49" s="139"/>
      <c r="G49" s="139"/>
      <c r="H49" s="139"/>
      <c r="I49" s="138"/>
    </row>
    <row r="50" spans="2:9" ht="17" x14ac:dyDescent="0.2">
      <c r="B50" s="228"/>
      <c r="D50" s="98" t="s">
        <v>303</v>
      </c>
      <c r="E50" s="139"/>
      <c r="F50" s="139"/>
      <c r="G50" s="139"/>
      <c r="H50" s="139"/>
      <c r="I50" s="138"/>
    </row>
    <row r="51" spans="2:9" ht="17" x14ac:dyDescent="0.2">
      <c r="B51" s="228"/>
      <c r="D51" s="98" t="s">
        <v>304</v>
      </c>
      <c r="E51" s="139"/>
      <c r="F51" s="139"/>
      <c r="G51" s="139"/>
      <c r="H51" s="139"/>
      <c r="I51" s="138"/>
    </row>
    <row r="52" spans="2:9" ht="17" x14ac:dyDescent="0.2">
      <c r="B52" s="228"/>
      <c r="D52" s="98" t="s">
        <v>305</v>
      </c>
      <c r="E52" s="139"/>
      <c r="F52" s="139"/>
      <c r="G52" s="139"/>
      <c r="H52" s="139"/>
      <c r="I52" s="138"/>
    </row>
    <row r="53" spans="2:9" ht="18" thickBot="1" x14ac:dyDescent="0.25">
      <c r="B53" s="229"/>
      <c r="D53" s="98" t="s">
        <v>306</v>
      </c>
      <c r="E53" s="139"/>
      <c r="F53" s="139"/>
      <c r="G53" s="139"/>
      <c r="H53" s="139"/>
      <c r="I53" s="138"/>
    </row>
    <row r="54" spans="2:9" ht="17" x14ac:dyDescent="0.2">
      <c r="B54" s="228" t="s">
        <v>307</v>
      </c>
      <c r="D54" s="98" t="s">
        <v>308</v>
      </c>
      <c r="E54" s="139"/>
      <c r="F54" s="139"/>
      <c r="G54" s="139"/>
      <c r="H54" s="139"/>
      <c r="I54" s="138"/>
    </row>
    <row r="55" spans="2:9" ht="30.75" customHeight="1" x14ac:dyDescent="0.2">
      <c r="B55" s="228"/>
      <c r="D55" s="98" t="s">
        <v>309</v>
      </c>
      <c r="E55" s="139"/>
      <c r="F55" s="139"/>
      <c r="G55" s="139"/>
      <c r="H55" s="139"/>
      <c r="I55" s="138"/>
    </row>
    <row r="56" spans="2:9" ht="17" x14ac:dyDescent="0.2">
      <c r="B56" s="228"/>
      <c r="D56" s="98" t="s">
        <v>310</v>
      </c>
      <c r="E56" s="139"/>
      <c r="F56" s="139"/>
      <c r="G56" s="139"/>
      <c r="H56" s="139"/>
      <c r="I56" s="138"/>
    </row>
    <row r="57" spans="2:9" ht="17" x14ac:dyDescent="0.2">
      <c r="B57" s="228"/>
      <c r="D57" s="98" t="s">
        <v>311</v>
      </c>
      <c r="E57" s="139"/>
      <c r="F57" s="139"/>
      <c r="G57" s="139"/>
      <c r="H57" s="139"/>
      <c r="I57" s="138"/>
    </row>
    <row r="58" spans="2:9" ht="18" thickBot="1" x14ac:dyDescent="0.25">
      <c r="B58" s="229"/>
      <c r="C58" s="146"/>
      <c r="D58" s="99" t="s">
        <v>312</v>
      </c>
      <c r="E58" s="135"/>
      <c r="F58" s="135"/>
      <c r="G58" s="135"/>
      <c r="H58" s="135"/>
      <c r="I58" s="134"/>
    </row>
    <row r="59" spans="2:9" ht="17" thickBot="1" x14ac:dyDescent="0.25">
      <c r="B59" s="113"/>
      <c r="E59" s="139"/>
      <c r="F59" s="139"/>
      <c r="G59" s="139"/>
      <c r="H59" s="139"/>
      <c r="I59" s="138"/>
    </row>
    <row r="60" spans="2:9" x14ac:dyDescent="0.2">
      <c r="B60" s="227" t="s">
        <v>313</v>
      </c>
      <c r="C60" s="150"/>
      <c r="D60" s="149"/>
      <c r="E60" s="148"/>
      <c r="F60" s="148"/>
      <c r="G60" s="148"/>
      <c r="H60" s="148"/>
      <c r="I60" s="147"/>
    </row>
    <row r="61" spans="2:9" ht="17" x14ac:dyDescent="0.2">
      <c r="B61" s="228"/>
      <c r="D61" s="98" t="s">
        <v>298</v>
      </c>
      <c r="E61" s="139"/>
      <c r="F61" s="139"/>
      <c r="G61" s="139"/>
      <c r="H61" s="139"/>
      <c r="I61" s="138"/>
    </row>
    <row r="62" spans="2:9" ht="17" x14ac:dyDescent="0.2">
      <c r="B62" s="228"/>
      <c r="D62" s="98" t="s">
        <v>314</v>
      </c>
      <c r="E62" s="139"/>
      <c r="F62" s="139"/>
      <c r="G62" s="139"/>
      <c r="H62" s="139"/>
      <c r="I62" s="138"/>
    </row>
    <row r="63" spans="2:9" ht="17" x14ac:dyDescent="0.2">
      <c r="B63" s="228"/>
      <c r="D63" s="98" t="s">
        <v>315</v>
      </c>
      <c r="E63" s="139"/>
      <c r="F63" s="139"/>
      <c r="G63" s="139"/>
      <c r="H63" s="139"/>
      <c r="I63" s="138"/>
    </row>
    <row r="64" spans="2:9" ht="17" x14ac:dyDescent="0.2">
      <c r="B64" s="228"/>
      <c r="D64" s="98" t="s">
        <v>316</v>
      </c>
      <c r="E64" s="139"/>
      <c r="F64" s="139"/>
      <c r="G64" s="139"/>
      <c r="H64" s="139"/>
      <c r="I64" s="138"/>
    </row>
    <row r="65" spans="2:9" ht="17" x14ac:dyDescent="0.2">
      <c r="B65" s="228"/>
      <c r="D65" s="98" t="s">
        <v>317</v>
      </c>
      <c r="E65" s="139"/>
      <c r="F65" s="139"/>
      <c r="G65" s="139"/>
      <c r="H65" s="139"/>
      <c r="I65" s="138"/>
    </row>
    <row r="66" spans="2:9" ht="17" x14ac:dyDescent="0.2">
      <c r="B66" s="228"/>
      <c r="D66" s="98" t="s">
        <v>318</v>
      </c>
      <c r="E66" s="139"/>
      <c r="F66" s="139"/>
      <c r="G66" s="139"/>
      <c r="H66" s="139"/>
      <c r="I66" s="138"/>
    </row>
    <row r="67" spans="2:9" ht="17" x14ac:dyDescent="0.2">
      <c r="B67" s="228"/>
      <c r="D67" s="98" t="s">
        <v>319</v>
      </c>
      <c r="E67" s="139"/>
      <c r="F67" s="139"/>
      <c r="G67" s="139"/>
      <c r="H67" s="139"/>
      <c r="I67" s="138"/>
    </row>
    <row r="68" spans="2:9" ht="17" x14ac:dyDescent="0.2">
      <c r="B68" s="228"/>
      <c r="D68" s="98" t="s">
        <v>320</v>
      </c>
      <c r="E68" s="139"/>
      <c r="F68" s="139"/>
      <c r="G68" s="139"/>
      <c r="H68" s="139"/>
      <c r="I68" s="138"/>
    </row>
    <row r="69" spans="2:9" ht="17" x14ac:dyDescent="0.2">
      <c r="B69" s="228"/>
      <c r="D69" s="98" t="s">
        <v>321</v>
      </c>
      <c r="E69" s="139"/>
      <c r="F69" s="139"/>
      <c r="G69" s="139"/>
      <c r="H69" s="139"/>
      <c r="I69" s="138"/>
    </row>
    <row r="70" spans="2:9" ht="17" x14ac:dyDescent="0.2">
      <c r="B70" s="228"/>
      <c r="D70" s="98" t="s">
        <v>322</v>
      </c>
      <c r="E70" s="139"/>
      <c r="F70" s="139"/>
      <c r="G70" s="139"/>
      <c r="H70" s="139"/>
      <c r="I70" s="138"/>
    </row>
    <row r="71" spans="2:9" ht="17" x14ac:dyDescent="0.2">
      <c r="B71" s="228"/>
      <c r="D71" s="98" t="s">
        <v>323</v>
      </c>
      <c r="E71" s="139"/>
      <c r="F71" s="139"/>
      <c r="G71" s="139"/>
      <c r="H71" s="139"/>
      <c r="I71" s="138"/>
    </row>
    <row r="72" spans="2:9" ht="34" x14ac:dyDescent="0.2">
      <c r="B72" s="228"/>
      <c r="D72" s="98" t="s">
        <v>324</v>
      </c>
      <c r="E72" s="139"/>
      <c r="F72" s="139"/>
      <c r="G72" s="139"/>
      <c r="H72" s="139"/>
      <c r="I72" s="138"/>
    </row>
    <row r="73" spans="2:9" ht="17" x14ac:dyDescent="0.2">
      <c r="B73" s="228"/>
      <c r="D73" s="98" t="s">
        <v>325</v>
      </c>
      <c r="E73" s="139"/>
      <c r="F73" s="139"/>
      <c r="G73" s="139"/>
      <c r="H73" s="139"/>
      <c r="I73" s="138"/>
    </row>
    <row r="74" spans="2:9" ht="17" x14ac:dyDescent="0.2">
      <c r="B74" s="228"/>
      <c r="D74" s="98" t="s">
        <v>326</v>
      </c>
      <c r="E74" s="139"/>
      <c r="F74" s="139"/>
      <c r="G74" s="139"/>
      <c r="H74" s="139"/>
      <c r="I74" s="138"/>
    </row>
    <row r="75" spans="2:9" ht="18" thickBot="1" x14ac:dyDescent="0.25">
      <c r="B75" s="229"/>
      <c r="C75" s="146"/>
      <c r="D75" s="99" t="s">
        <v>327</v>
      </c>
      <c r="E75" s="135"/>
      <c r="F75" s="135"/>
      <c r="G75" s="135"/>
      <c r="H75" s="135"/>
      <c r="I75" s="134"/>
    </row>
    <row r="76" spans="2:9" ht="17" thickBot="1" x14ac:dyDescent="0.25">
      <c r="B76" s="113"/>
      <c r="E76" s="139"/>
      <c r="F76" s="139"/>
      <c r="G76" s="139"/>
      <c r="H76" s="139"/>
      <c r="I76" s="138"/>
    </row>
    <row r="77" spans="2:9" x14ac:dyDescent="0.2">
      <c r="B77" s="224" t="s">
        <v>328</v>
      </c>
      <c r="C77" s="150"/>
      <c r="D77" s="149"/>
      <c r="E77" s="148"/>
      <c r="F77" s="148"/>
      <c r="G77" s="148"/>
      <c r="H77" s="148"/>
      <c r="I77" s="147"/>
    </row>
    <row r="78" spans="2:9" ht="17" x14ac:dyDescent="0.2">
      <c r="B78" s="225"/>
      <c r="D78" s="98" t="s">
        <v>298</v>
      </c>
      <c r="E78" s="139"/>
      <c r="F78" s="139"/>
      <c r="G78" s="139"/>
      <c r="H78" s="139"/>
      <c r="I78" s="138"/>
    </row>
    <row r="79" spans="2:9" ht="17" x14ac:dyDescent="0.2">
      <c r="B79" s="225"/>
      <c r="D79" s="98" t="s">
        <v>329</v>
      </c>
      <c r="E79" s="139"/>
      <c r="F79" s="139"/>
      <c r="G79" s="139"/>
      <c r="H79" s="139"/>
      <c r="I79" s="138"/>
    </row>
    <row r="80" spans="2:9" ht="17" x14ac:dyDescent="0.2">
      <c r="B80" s="225"/>
      <c r="D80" s="98" t="s">
        <v>315</v>
      </c>
      <c r="E80" s="139"/>
      <c r="F80" s="139"/>
      <c r="G80" s="139"/>
      <c r="H80" s="139"/>
      <c r="I80" s="138"/>
    </row>
    <row r="81" spans="2:9" ht="17" x14ac:dyDescent="0.2">
      <c r="B81" s="225"/>
      <c r="D81" s="98" t="s">
        <v>316</v>
      </c>
      <c r="E81" s="139"/>
      <c r="F81" s="139"/>
      <c r="G81" s="139"/>
      <c r="H81" s="139"/>
      <c r="I81" s="138"/>
    </row>
    <row r="82" spans="2:9" ht="17" x14ac:dyDescent="0.2">
      <c r="B82" s="225"/>
      <c r="D82" s="98" t="s">
        <v>317</v>
      </c>
      <c r="E82" s="139"/>
      <c r="F82" s="139"/>
      <c r="G82" s="139"/>
      <c r="H82" s="139"/>
      <c r="I82" s="138"/>
    </row>
    <row r="83" spans="2:9" x14ac:dyDescent="0.2">
      <c r="B83" s="225"/>
      <c r="D83" s="152" t="s">
        <v>318</v>
      </c>
      <c r="E83" s="139"/>
      <c r="F83" s="139"/>
      <c r="G83" s="139"/>
      <c r="H83" s="139"/>
      <c r="I83" s="138"/>
    </row>
    <row r="84" spans="2:9" x14ac:dyDescent="0.2">
      <c r="B84" s="225"/>
      <c r="D84" s="152" t="s">
        <v>320</v>
      </c>
      <c r="E84" s="139"/>
      <c r="F84" s="139"/>
      <c r="G84" s="139"/>
      <c r="H84" s="139"/>
      <c r="I84" s="138"/>
    </row>
    <row r="85" spans="2:9" ht="17" x14ac:dyDescent="0.2">
      <c r="B85" s="225"/>
      <c r="D85" s="98" t="s">
        <v>321</v>
      </c>
      <c r="E85" s="139"/>
      <c r="F85" s="139"/>
      <c r="G85" s="139"/>
      <c r="H85" s="139"/>
      <c r="I85" s="138"/>
    </row>
    <row r="86" spans="2:9" ht="17" x14ac:dyDescent="0.2">
      <c r="B86" s="225"/>
      <c r="D86" s="98" t="s">
        <v>322</v>
      </c>
      <c r="E86" s="139"/>
      <c r="F86" s="139"/>
      <c r="G86" s="139"/>
      <c r="H86" s="139"/>
      <c r="I86" s="138"/>
    </row>
    <row r="87" spans="2:9" ht="17" x14ac:dyDescent="0.2">
      <c r="B87" s="225"/>
      <c r="D87" s="98" t="s">
        <v>323</v>
      </c>
      <c r="E87" s="139"/>
      <c r="F87" s="139"/>
      <c r="G87" s="139"/>
      <c r="H87" s="139"/>
      <c r="I87" s="138"/>
    </row>
    <row r="88" spans="2:9" ht="34" x14ac:dyDescent="0.2">
      <c r="B88" s="225"/>
      <c r="D88" s="98" t="s">
        <v>324</v>
      </c>
      <c r="E88" s="139"/>
      <c r="F88" s="139"/>
      <c r="G88" s="139"/>
      <c r="H88" s="139"/>
      <c r="I88" s="138"/>
    </row>
    <row r="89" spans="2:9" ht="17" thickBot="1" x14ac:dyDescent="0.25">
      <c r="B89" s="226"/>
      <c r="C89" s="146"/>
      <c r="D89" s="151"/>
      <c r="E89" s="135"/>
      <c r="F89" s="135"/>
      <c r="G89" s="135"/>
      <c r="H89" s="135"/>
      <c r="I89" s="134"/>
    </row>
    <row r="90" spans="2:9" x14ac:dyDescent="0.2">
      <c r="B90" s="113"/>
      <c r="E90" s="139"/>
      <c r="F90" s="139"/>
      <c r="G90" s="139"/>
      <c r="H90" s="139"/>
      <c r="I90" s="138"/>
    </row>
    <row r="91" spans="2:9" ht="17" thickBot="1" x14ac:dyDescent="0.25">
      <c r="B91" s="113"/>
      <c r="E91" s="139"/>
      <c r="F91" s="139"/>
      <c r="G91" s="139"/>
      <c r="H91" s="139"/>
      <c r="I91" s="138"/>
    </row>
    <row r="92" spans="2:9" x14ac:dyDescent="0.2">
      <c r="B92" s="224" t="s">
        <v>330</v>
      </c>
      <c r="C92" s="150"/>
      <c r="D92" s="149"/>
      <c r="E92" s="148"/>
      <c r="F92" s="148"/>
      <c r="G92" s="148"/>
      <c r="H92" s="148"/>
      <c r="I92" s="147"/>
    </row>
    <row r="93" spans="2:9" ht="33" customHeight="1" x14ac:dyDescent="0.2">
      <c r="B93" s="225"/>
      <c r="D93" s="98" t="s">
        <v>331</v>
      </c>
      <c r="E93" s="139"/>
      <c r="F93" s="139"/>
      <c r="G93" s="139"/>
      <c r="H93" s="139"/>
      <c r="I93" s="138"/>
    </row>
    <row r="94" spans="2:9" ht="17" x14ac:dyDescent="0.2">
      <c r="B94" s="225"/>
      <c r="D94" s="98" t="s">
        <v>332</v>
      </c>
      <c r="E94" s="139"/>
      <c r="F94" s="139"/>
      <c r="G94" s="139"/>
      <c r="H94" s="139"/>
      <c r="I94" s="138"/>
    </row>
    <row r="95" spans="2:9" ht="17" x14ac:dyDescent="0.2">
      <c r="B95" s="225"/>
      <c r="D95" s="98" t="s">
        <v>333</v>
      </c>
      <c r="E95" s="139"/>
      <c r="F95" s="139"/>
      <c r="G95" s="139"/>
      <c r="H95" s="139"/>
      <c r="I95" s="138"/>
    </row>
    <row r="96" spans="2:9" ht="17" x14ac:dyDescent="0.2">
      <c r="B96" s="225"/>
      <c r="D96" s="98" t="s">
        <v>296</v>
      </c>
      <c r="E96" s="139"/>
      <c r="F96" s="139"/>
      <c r="G96" s="139"/>
      <c r="H96" s="139"/>
      <c r="I96" s="138"/>
    </row>
    <row r="97" spans="2:9" ht="17" x14ac:dyDescent="0.2">
      <c r="B97" s="225"/>
      <c r="D97" s="98" t="s">
        <v>334</v>
      </c>
      <c r="E97" s="139"/>
      <c r="F97" s="139"/>
      <c r="G97" s="139"/>
      <c r="H97" s="139"/>
      <c r="I97" s="138"/>
    </row>
    <row r="98" spans="2:9" ht="18" thickBot="1" x14ac:dyDescent="0.25">
      <c r="B98" s="226"/>
      <c r="C98" s="146"/>
      <c r="D98" s="99" t="s">
        <v>335</v>
      </c>
      <c r="E98" s="135"/>
      <c r="F98" s="135"/>
      <c r="G98" s="135"/>
      <c r="H98" s="135"/>
      <c r="I98" s="134"/>
    </row>
    <row r="99" spans="2:9" ht="17" thickBot="1" x14ac:dyDescent="0.25">
      <c r="B99" s="113"/>
      <c r="E99" s="139"/>
      <c r="F99" s="139"/>
      <c r="G99" s="139"/>
      <c r="H99" s="139"/>
      <c r="I99" s="138"/>
    </row>
    <row r="100" spans="2:9" x14ac:dyDescent="0.2">
      <c r="B100" s="224" t="s">
        <v>336</v>
      </c>
      <c r="C100" s="150"/>
      <c r="D100" s="149"/>
      <c r="E100" s="148"/>
      <c r="F100" s="148"/>
      <c r="G100" s="148"/>
      <c r="H100" s="148"/>
      <c r="I100" s="147"/>
    </row>
    <row r="101" spans="2:9" ht="34" x14ac:dyDescent="0.2">
      <c r="B101" s="225"/>
      <c r="D101" s="98" t="s">
        <v>337</v>
      </c>
      <c r="E101" s="139"/>
      <c r="F101" s="139"/>
      <c r="G101" s="139"/>
      <c r="H101" s="139"/>
      <c r="I101" s="138"/>
    </row>
    <row r="102" spans="2:9" ht="17" x14ac:dyDescent="0.2">
      <c r="B102" s="225"/>
      <c r="D102" s="98" t="s">
        <v>338</v>
      </c>
      <c r="E102" s="139"/>
      <c r="F102" s="139"/>
      <c r="G102" s="139"/>
      <c r="H102" s="139"/>
      <c r="I102" s="138"/>
    </row>
    <row r="103" spans="2:9" ht="17" x14ac:dyDescent="0.2">
      <c r="B103" s="225"/>
      <c r="D103" s="98" t="s">
        <v>339</v>
      </c>
      <c r="E103" s="139"/>
      <c r="F103" s="139"/>
      <c r="G103" s="139"/>
      <c r="H103" s="139"/>
      <c r="I103" s="138"/>
    </row>
    <row r="104" spans="2:9" ht="17" x14ac:dyDescent="0.2">
      <c r="B104" s="225"/>
      <c r="D104" s="98" t="s">
        <v>340</v>
      </c>
      <c r="E104" s="139"/>
      <c r="F104" s="139"/>
      <c r="G104" s="139"/>
      <c r="H104" s="139"/>
      <c r="I104" s="138"/>
    </row>
    <row r="105" spans="2:9" ht="17" x14ac:dyDescent="0.2">
      <c r="B105" s="225"/>
      <c r="D105" s="98" t="s">
        <v>341</v>
      </c>
      <c r="E105" s="139"/>
      <c r="F105" s="139"/>
      <c r="G105" s="139"/>
      <c r="H105" s="139"/>
      <c r="I105" s="138"/>
    </row>
    <row r="106" spans="2:9" ht="17" x14ac:dyDescent="0.2">
      <c r="B106" s="225"/>
      <c r="D106" s="98" t="s">
        <v>342</v>
      </c>
      <c r="E106" s="139"/>
      <c r="F106" s="139"/>
      <c r="G106" s="139"/>
      <c r="H106" s="139"/>
      <c r="I106" s="138"/>
    </row>
    <row r="107" spans="2:9" ht="17" x14ac:dyDescent="0.2">
      <c r="B107" s="225"/>
      <c r="D107" s="98" t="s">
        <v>343</v>
      </c>
      <c r="E107" s="139"/>
      <c r="F107" s="139"/>
      <c r="G107" s="139"/>
      <c r="H107" s="139"/>
      <c r="I107" s="138"/>
    </row>
    <row r="108" spans="2:9" ht="17" thickBot="1" x14ac:dyDescent="0.25">
      <c r="B108" s="226"/>
      <c r="C108" s="146"/>
      <c r="D108" s="151"/>
      <c r="E108" s="135"/>
      <c r="F108" s="135"/>
      <c r="G108" s="135"/>
      <c r="H108" s="135"/>
      <c r="I108" s="134"/>
    </row>
    <row r="109" spans="2:9" x14ac:dyDescent="0.2">
      <c r="B109" s="113"/>
      <c r="E109" s="139"/>
      <c r="F109" s="139"/>
      <c r="G109" s="139"/>
      <c r="H109" s="139"/>
      <c r="I109" s="138"/>
    </row>
    <row r="110" spans="2:9" ht="17" thickBot="1" x14ac:dyDescent="0.25">
      <c r="B110" s="113"/>
      <c r="E110" s="139"/>
      <c r="F110" s="139"/>
      <c r="G110" s="139"/>
      <c r="H110" s="139"/>
      <c r="I110" s="138"/>
    </row>
    <row r="111" spans="2:9" x14ac:dyDescent="0.2">
      <c r="B111" s="227" t="s">
        <v>344</v>
      </c>
      <c r="C111" s="150"/>
      <c r="D111" s="149"/>
      <c r="E111" s="148"/>
      <c r="F111" s="148"/>
      <c r="G111" s="148"/>
      <c r="H111" s="148"/>
      <c r="I111" s="147"/>
    </row>
    <row r="112" spans="2:9" ht="17" x14ac:dyDescent="0.2">
      <c r="B112" s="228"/>
      <c r="D112" s="98" t="s">
        <v>345</v>
      </c>
      <c r="E112" s="139"/>
      <c r="F112" s="139"/>
      <c r="G112" s="139"/>
      <c r="H112" s="139"/>
      <c r="I112" s="138"/>
    </row>
    <row r="113" spans="2:9" ht="34" x14ac:dyDescent="0.2">
      <c r="B113" s="228"/>
      <c r="D113" s="98" t="s">
        <v>346</v>
      </c>
      <c r="E113" s="139"/>
      <c r="F113" s="139"/>
      <c r="G113" s="139"/>
      <c r="H113" s="139"/>
      <c r="I113" s="138"/>
    </row>
    <row r="114" spans="2:9" ht="34" x14ac:dyDescent="0.2">
      <c r="B114" s="228"/>
      <c r="D114" s="98" t="s">
        <v>347</v>
      </c>
      <c r="E114" s="139"/>
      <c r="F114" s="139"/>
      <c r="G114" s="139"/>
      <c r="H114" s="139"/>
      <c r="I114" s="138"/>
    </row>
    <row r="115" spans="2:9" ht="17" x14ac:dyDescent="0.2">
      <c r="B115" s="228"/>
      <c r="D115" s="98" t="s">
        <v>348</v>
      </c>
      <c r="E115" s="139"/>
      <c r="F115" s="139"/>
      <c r="G115" s="139"/>
      <c r="H115" s="139"/>
      <c r="I115" s="138"/>
    </row>
    <row r="116" spans="2:9" ht="17" x14ac:dyDescent="0.2">
      <c r="B116" s="228"/>
      <c r="D116" s="98" t="s">
        <v>349</v>
      </c>
      <c r="E116" s="139"/>
      <c r="F116" s="139"/>
      <c r="G116" s="139"/>
      <c r="H116" s="139"/>
      <c r="I116" s="138"/>
    </row>
    <row r="117" spans="2:9" ht="17" x14ac:dyDescent="0.2">
      <c r="B117" s="228"/>
      <c r="D117" s="98" t="s">
        <v>350</v>
      </c>
      <c r="E117" s="139"/>
      <c r="F117" s="139"/>
      <c r="G117" s="139"/>
      <c r="H117" s="139"/>
      <c r="I117" s="138"/>
    </row>
    <row r="118" spans="2:9" ht="34" x14ac:dyDescent="0.2">
      <c r="B118" s="228"/>
      <c r="D118" s="98" t="s">
        <v>351</v>
      </c>
      <c r="E118" s="139"/>
      <c r="F118" s="139"/>
      <c r="G118" s="139"/>
      <c r="H118" s="139"/>
      <c r="I118" s="138"/>
    </row>
    <row r="119" spans="2:9" ht="33" customHeight="1" x14ac:dyDescent="0.2">
      <c r="B119" s="228"/>
      <c r="D119" s="98" t="s">
        <v>352</v>
      </c>
      <c r="E119" s="139"/>
      <c r="F119" s="139"/>
      <c r="G119" s="139"/>
      <c r="H119" s="139"/>
      <c r="I119" s="138"/>
    </row>
    <row r="120" spans="2:9" ht="51" x14ac:dyDescent="0.2">
      <c r="B120" s="228"/>
      <c r="D120" s="98" t="s">
        <v>353</v>
      </c>
      <c r="E120" s="139"/>
      <c r="F120" s="139"/>
      <c r="G120" s="139"/>
      <c r="H120" s="139"/>
      <c r="I120" s="138"/>
    </row>
    <row r="121" spans="2:9" ht="17" x14ac:dyDescent="0.2">
      <c r="B121" s="228"/>
      <c r="D121" s="98" t="s">
        <v>354</v>
      </c>
      <c r="E121" s="139"/>
      <c r="F121" s="139"/>
      <c r="G121" s="139"/>
      <c r="H121" s="139"/>
      <c r="I121" s="138"/>
    </row>
    <row r="122" spans="2:9" ht="17" x14ac:dyDescent="0.2">
      <c r="B122" s="228"/>
      <c r="D122" s="98" t="s">
        <v>355</v>
      </c>
      <c r="E122" s="139"/>
      <c r="F122" s="139"/>
      <c r="G122" s="139"/>
      <c r="H122" s="139"/>
      <c r="I122" s="138"/>
    </row>
    <row r="123" spans="2:9" ht="33.75" customHeight="1" x14ac:dyDescent="0.2">
      <c r="B123" s="228"/>
      <c r="D123" s="98" t="s">
        <v>356</v>
      </c>
      <c r="E123" s="139"/>
      <c r="F123" s="139"/>
      <c r="G123" s="139"/>
      <c r="H123" s="139"/>
      <c r="I123" s="138"/>
    </row>
    <row r="124" spans="2:9" ht="18" thickBot="1" x14ac:dyDescent="0.25">
      <c r="B124" s="229"/>
      <c r="C124" s="146"/>
      <c r="D124" s="99" t="s">
        <v>357</v>
      </c>
      <c r="E124" s="135"/>
      <c r="F124" s="135"/>
      <c r="G124" s="135"/>
      <c r="H124" s="135"/>
      <c r="I124" s="134"/>
    </row>
    <row r="125" spans="2:9" ht="17" thickBot="1" x14ac:dyDescent="0.25">
      <c r="B125" s="113"/>
      <c r="E125" s="139"/>
      <c r="F125" s="139"/>
      <c r="G125" s="139"/>
      <c r="H125" s="139"/>
      <c r="I125" s="138"/>
    </row>
    <row r="126" spans="2:9" x14ac:dyDescent="0.2">
      <c r="B126" s="227" t="s">
        <v>358</v>
      </c>
      <c r="C126" s="150"/>
      <c r="D126" s="149"/>
      <c r="E126" s="148"/>
      <c r="F126" s="148"/>
      <c r="G126" s="148"/>
      <c r="H126" s="148"/>
      <c r="I126" s="147"/>
    </row>
    <row r="127" spans="2:9" ht="17" x14ac:dyDescent="0.2">
      <c r="B127" s="228"/>
      <c r="D127" s="98" t="s">
        <v>359</v>
      </c>
      <c r="E127" s="139"/>
      <c r="F127" s="139"/>
      <c r="G127" s="139"/>
      <c r="H127" s="139"/>
      <c r="I127" s="138"/>
    </row>
    <row r="128" spans="2:9" ht="17" x14ac:dyDescent="0.2">
      <c r="B128" s="228"/>
      <c r="D128" s="98" t="s">
        <v>360</v>
      </c>
      <c r="E128" s="139"/>
      <c r="F128" s="139"/>
      <c r="G128" s="139"/>
      <c r="H128" s="139"/>
      <c r="I128" s="138"/>
    </row>
    <row r="129" spans="2:9" ht="17" x14ac:dyDescent="0.2">
      <c r="B129" s="228"/>
      <c r="D129" s="98" t="s">
        <v>361</v>
      </c>
      <c r="E129" s="139"/>
      <c r="F129" s="139"/>
      <c r="G129" s="139"/>
      <c r="H129" s="139"/>
      <c r="I129" s="138"/>
    </row>
    <row r="130" spans="2:9" ht="34" x14ac:dyDescent="0.2">
      <c r="B130" s="228"/>
      <c r="D130" s="98" t="s">
        <v>362</v>
      </c>
      <c r="E130" s="139"/>
      <c r="F130" s="139"/>
      <c r="G130" s="139"/>
      <c r="H130" s="139"/>
      <c r="I130" s="138"/>
    </row>
    <row r="131" spans="2:9" ht="51" x14ac:dyDescent="0.2">
      <c r="B131" s="228"/>
      <c r="D131" s="98" t="s">
        <v>363</v>
      </c>
      <c r="E131" s="101" t="s">
        <v>364</v>
      </c>
      <c r="F131" s="139"/>
      <c r="G131" s="139"/>
      <c r="H131" s="139"/>
      <c r="I131" s="138"/>
    </row>
    <row r="132" spans="2:9" ht="17" x14ac:dyDescent="0.2">
      <c r="B132" s="228"/>
      <c r="D132" s="98" t="s">
        <v>365</v>
      </c>
      <c r="E132" s="101"/>
      <c r="F132" s="139"/>
      <c r="G132" s="139"/>
      <c r="H132" s="139"/>
      <c r="I132" s="138"/>
    </row>
    <row r="133" spans="2:9" ht="17" x14ac:dyDescent="0.2">
      <c r="B133" s="228"/>
      <c r="D133" s="98" t="s">
        <v>366</v>
      </c>
      <c r="E133" s="101"/>
      <c r="F133" s="139"/>
      <c r="G133" s="139"/>
      <c r="H133" s="139"/>
      <c r="I133" s="138"/>
    </row>
    <row r="134" spans="2:9" ht="17" x14ac:dyDescent="0.2">
      <c r="B134" s="228"/>
      <c r="D134" s="98" t="s">
        <v>367</v>
      </c>
      <c r="E134" s="101"/>
      <c r="F134" s="139"/>
      <c r="G134" s="139"/>
      <c r="H134" s="139"/>
      <c r="I134" s="138"/>
    </row>
    <row r="135" spans="2:9" ht="17" x14ac:dyDescent="0.2">
      <c r="B135" s="228"/>
      <c r="D135" s="98" t="s">
        <v>368</v>
      </c>
      <c r="E135" s="101"/>
      <c r="F135" s="139"/>
      <c r="G135" s="139"/>
      <c r="H135" s="139"/>
      <c r="I135" s="138"/>
    </row>
    <row r="136" spans="2:9" ht="17" x14ac:dyDescent="0.2">
      <c r="B136" s="228"/>
      <c r="D136" s="98" t="s">
        <v>369</v>
      </c>
      <c r="E136" s="101"/>
      <c r="F136" s="139"/>
      <c r="G136" s="139"/>
      <c r="H136" s="139"/>
      <c r="I136" s="138"/>
    </row>
    <row r="137" spans="2:9" ht="17" x14ac:dyDescent="0.2">
      <c r="B137" s="228"/>
      <c r="D137" s="98" t="s">
        <v>370</v>
      </c>
      <c r="E137" s="101"/>
      <c r="F137" s="139"/>
      <c r="G137" s="139"/>
      <c r="H137" s="139"/>
      <c r="I137" s="138"/>
    </row>
    <row r="138" spans="2:9" ht="17" x14ac:dyDescent="0.2">
      <c r="B138" s="228"/>
      <c r="D138" s="98" t="s">
        <v>371</v>
      </c>
      <c r="E138" s="101"/>
      <c r="F138" s="139"/>
      <c r="G138" s="139"/>
      <c r="H138" s="139"/>
      <c r="I138" s="138"/>
    </row>
    <row r="139" spans="2:9" ht="17" x14ac:dyDescent="0.2">
      <c r="B139" s="228"/>
      <c r="D139" s="98" t="s">
        <v>131</v>
      </c>
      <c r="E139" s="101"/>
      <c r="F139" s="139"/>
      <c r="G139" s="139"/>
      <c r="H139" s="139"/>
      <c r="I139" s="138"/>
    </row>
    <row r="140" spans="2:9" ht="17" x14ac:dyDescent="0.2">
      <c r="B140" s="228"/>
      <c r="D140" s="98" t="s">
        <v>372</v>
      </c>
      <c r="E140" s="101"/>
      <c r="F140" s="139"/>
      <c r="G140" s="139"/>
      <c r="H140" s="139"/>
      <c r="I140" s="138"/>
    </row>
    <row r="141" spans="2:9" ht="17" x14ac:dyDescent="0.2">
      <c r="B141" s="228"/>
      <c r="D141" s="98" t="s">
        <v>373</v>
      </c>
      <c r="E141" s="101"/>
      <c r="F141" s="139"/>
      <c r="G141" s="139"/>
      <c r="H141" s="139"/>
      <c r="I141" s="138"/>
    </row>
    <row r="142" spans="2:9" ht="18" thickBot="1" x14ac:dyDescent="0.25">
      <c r="B142" s="229"/>
      <c r="C142" s="146"/>
      <c r="D142" s="99" t="s">
        <v>357</v>
      </c>
      <c r="E142" s="102"/>
      <c r="F142" s="135"/>
      <c r="G142" s="135"/>
      <c r="H142" s="135"/>
      <c r="I142" s="134"/>
    </row>
    <row r="143" spans="2:9" ht="17" thickBot="1" x14ac:dyDescent="0.25">
      <c r="B143" s="114"/>
      <c r="D143" s="98"/>
      <c r="E143" s="101"/>
      <c r="F143" s="139"/>
      <c r="G143" s="139"/>
      <c r="H143" s="139"/>
      <c r="I143" s="138"/>
    </row>
    <row r="144" spans="2:9" x14ac:dyDescent="0.2">
      <c r="B144" s="224" t="s">
        <v>374</v>
      </c>
      <c r="C144" s="150"/>
      <c r="D144" s="100"/>
      <c r="E144" s="103"/>
      <c r="F144" s="148"/>
      <c r="G144" s="148"/>
      <c r="H144" s="148"/>
      <c r="I144" s="147"/>
    </row>
    <row r="145" spans="2:9" ht="17" x14ac:dyDescent="0.2">
      <c r="B145" s="225"/>
      <c r="D145" s="98" t="s">
        <v>375</v>
      </c>
      <c r="E145" s="101"/>
      <c r="F145" s="139"/>
      <c r="G145" s="139"/>
      <c r="H145" s="139"/>
      <c r="I145" s="138"/>
    </row>
    <row r="146" spans="2:9" ht="17" x14ac:dyDescent="0.2">
      <c r="B146" s="225"/>
      <c r="D146" s="98" t="s">
        <v>298</v>
      </c>
      <c r="E146" s="101"/>
      <c r="F146" s="139"/>
      <c r="G146" s="139"/>
      <c r="H146" s="139"/>
      <c r="I146" s="138"/>
    </row>
    <row r="147" spans="2:9" ht="17" x14ac:dyDescent="0.2">
      <c r="B147" s="225"/>
      <c r="D147" s="98" t="s">
        <v>376</v>
      </c>
      <c r="E147" s="101"/>
      <c r="F147" s="139"/>
      <c r="G147" s="139"/>
      <c r="H147" s="139"/>
      <c r="I147" s="138"/>
    </row>
    <row r="148" spans="2:9" ht="34" x14ac:dyDescent="0.2">
      <c r="B148" s="225"/>
      <c r="D148" s="98" t="s">
        <v>377</v>
      </c>
      <c r="E148" s="101"/>
      <c r="F148" s="139"/>
      <c r="G148" s="139"/>
      <c r="H148" s="139"/>
      <c r="I148" s="138"/>
    </row>
    <row r="149" spans="2:9" ht="17" x14ac:dyDescent="0.2">
      <c r="B149" s="225"/>
      <c r="D149" s="98" t="s">
        <v>378</v>
      </c>
      <c r="E149" s="101"/>
      <c r="F149" s="139"/>
      <c r="G149" s="139"/>
      <c r="H149" s="139"/>
      <c r="I149" s="138"/>
    </row>
    <row r="150" spans="2:9" ht="34" x14ac:dyDescent="0.2">
      <c r="B150" s="225"/>
      <c r="D150" s="98" t="s">
        <v>379</v>
      </c>
      <c r="E150" s="101"/>
      <c r="F150" s="139"/>
      <c r="G150" s="139"/>
      <c r="H150" s="139"/>
      <c r="I150" s="138"/>
    </row>
    <row r="151" spans="2:9" ht="27.75" customHeight="1" x14ac:dyDescent="0.2">
      <c r="B151" s="225"/>
      <c r="D151" s="98" t="s">
        <v>380</v>
      </c>
      <c r="E151" s="101"/>
      <c r="F151" s="139"/>
      <c r="G151" s="139"/>
      <c r="H151" s="139"/>
      <c r="I151" s="138"/>
    </row>
    <row r="152" spans="2:9" ht="34" x14ac:dyDescent="0.2">
      <c r="B152" s="225"/>
      <c r="D152" s="98" t="s">
        <v>381</v>
      </c>
      <c r="E152" s="139"/>
      <c r="F152" s="139"/>
      <c r="G152" s="139"/>
      <c r="H152" s="139"/>
      <c r="I152" s="138"/>
    </row>
    <row r="153" spans="2:9" ht="18" thickBot="1" x14ac:dyDescent="0.25">
      <c r="B153" s="226"/>
      <c r="C153" s="146"/>
      <c r="D153" s="99" t="s">
        <v>357</v>
      </c>
      <c r="E153" s="135"/>
      <c r="F153" s="135"/>
      <c r="G153" s="135"/>
      <c r="H153" s="135"/>
      <c r="I153" s="134"/>
    </row>
    <row r="154" spans="2:9" ht="17" thickBot="1" x14ac:dyDescent="0.25">
      <c r="B154" s="114"/>
      <c r="D154" s="98"/>
      <c r="E154" s="139"/>
      <c r="F154" s="139"/>
      <c r="G154" s="139"/>
      <c r="H154" s="139"/>
      <c r="I154" s="138"/>
    </row>
    <row r="155" spans="2:9" ht="16" customHeight="1" x14ac:dyDescent="0.2">
      <c r="B155" s="224" t="s">
        <v>382</v>
      </c>
      <c r="C155" s="150"/>
      <c r="D155" s="149"/>
      <c r="E155" s="148"/>
      <c r="F155" s="148"/>
      <c r="G155" s="148"/>
      <c r="H155" s="148"/>
      <c r="I155" s="147"/>
    </row>
    <row r="156" spans="2:9" ht="17" x14ac:dyDescent="0.2">
      <c r="B156" s="225"/>
      <c r="D156" s="98" t="s">
        <v>383</v>
      </c>
      <c r="E156" s="139"/>
      <c r="F156" s="139"/>
      <c r="G156" s="139"/>
      <c r="H156" s="139"/>
      <c r="I156" s="138"/>
    </row>
    <row r="157" spans="2:9" ht="17" x14ac:dyDescent="0.2">
      <c r="B157" s="225"/>
      <c r="D157" s="98" t="s">
        <v>384</v>
      </c>
      <c r="E157" s="139"/>
      <c r="F157" s="139"/>
      <c r="G157" s="139"/>
      <c r="H157" s="139"/>
      <c r="I157" s="138"/>
    </row>
    <row r="158" spans="2:9" ht="17" customHeight="1" x14ac:dyDescent="0.2">
      <c r="B158" s="225"/>
      <c r="D158" s="98" t="s">
        <v>385</v>
      </c>
      <c r="E158" s="139"/>
      <c r="F158" s="139"/>
      <c r="G158" s="139"/>
      <c r="H158" s="139"/>
      <c r="I158" s="138"/>
    </row>
    <row r="159" spans="2:9" ht="17" x14ac:dyDescent="0.2">
      <c r="B159" s="225"/>
      <c r="D159" s="98" t="s">
        <v>386</v>
      </c>
      <c r="E159" s="139"/>
      <c r="F159" s="139"/>
      <c r="G159" s="139"/>
      <c r="H159" s="139"/>
      <c r="I159" s="138"/>
    </row>
    <row r="160" spans="2:9" ht="17" x14ac:dyDescent="0.2">
      <c r="B160" s="225"/>
      <c r="D160" s="98" t="s">
        <v>439</v>
      </c>
      <c r="E160" s="139"/>
      <c r="F160" s="139"/>
      <c r="G160" s="139"/>
      <c r="H160" s="139"/>
      <c r="I160" s="138"/>
    </row>
    <row r="161" spans="2:11" ht="17" x14ac:dyDescent="0.2">
      <c r="B161" s="225"/>
      <c r="D161" s="98" t="s">
        <v>440</v>
      </c>
      <c r="E161" s="139"/>
      <c r="F161" s="139"/>
      <c r="G161" s="139"/>
      <c r="H161" s="139"/>
      <c r="I161" s="138"/>
    </row>
    <row r="162" spans="2:11" ht="17" x14ac:dyDescent="0.2">
      <c r="B162" s="225"/>
      <c r="D162" s="98" t="s">
        <v>373</v>
      </c>
      <c r="E162" s="139"/>
      <c r="F162" s="139"/>
      <c r="G162" s="139"/>
      <c r="H162" s="139"/>
      <c r="I162" s="138"/>
    </row>
    <row r="163" spans="2:11" ht="17" x14ac:dyDescent="0.2">
      <c r="B163" s="225"/>
      <c r="D163" s="98" t="s">
        <v>387</v>
      </c>
      <c r="E163" s="139"/>
      <c r="F163" s="139"/>
      <c r="G163" s="139"/>
      <c r="H163" s="139"/>
      <c r="I163" s="138"/>
    </row>
    <row r="164" spans="2:11" ht="17" x14ac:dyDescent="0.2">
      <c r="B164" s="225"/>
      <c r="D164" s="98" t="s">
        <v>388</v>
      </c>
      <c r="E164" s="139"/>
      <c r="F164" s="139"/>
      <c r="G164" s="139"/>
      <c r="H164" s="139"/>
      <c r="I164" s="138"/>
    </row>
    <row r="165" spans="2:11" ht="17" x14ac:dyDescent="0.2">
      <c r="B165" s="225"/>
      <c r="D165" s="98" t="s">
        <v>389</v>
      </c>
      <c r="E165" s="139"/>
      <c r="F165" s="139"/>
      <c r="G165" s="139"/>
      <c r="H165" s="139"/>
      <c r="I165" s="138"/>
    </row>
    <row r="166" spans="2:11" ht="17" x14ac:dyDescent="0.2">
      <c r="B166" s="225"/>
      <c r="D166" s="98" t="s">
        <v>390</v>
      </c>
      <c r="E166" s="139"/>
      <c r="F166" s="139"/>
      <c r="G166" s="139"/>
      <c r="H166" s="139"/>
      <c r="I166" s="138"/>
    </row>
    <row r="167" spans="2:11" ht="17" x14ac:dyDescent="0.2">
      <c r="B167" s="225"/>
      <c r="D167" s="98" t="s">
        <v>391</v>
      </c>
      <c r="E167" s="139"/>
      <c r="F167" s="139"/>
      <c r="G167" s="139"/>
      <c r="H167" s="139"/>
      <c r="I167" s="138"/>
    </row>
    <row r="168" spans="2:11" ht="17" x14ac:dyDescent="0.2">
      <c r="B168" s="225"/>
      <c r="D168" s="98" t="s">
        <v>392</v>
      </c>
      <c r="E168" s="139"/>
      <c r="F168" s="139"/>
      <c r="G168" s="139"/>
      <c r="H168" s="139"/>
      <c r="I168" s="138"/>
    </row>
    <row r="169" spans="2:11" ht="18" thickBot="1" x14ac:dyDescent="0.25">
      <c r="B169" s="226"/>
      <c r="C169" s="146"/>
      <c r="D169" s="99" t="s">
        <v>357</v>
      </c>
      <c r="E169" s="135"/>
      <c r="F169" s="135"/>
      <c r="G169" s="135"/>
      <c r="H169" s="135"/>
      <c r="I169" s="134"/>
    </row>
    <row r="170" spans="2:11" ht="17" thickBot="1" x14ac:dyDescent="0.25">
      <c r="B170" s="29"/>
    </row>
    <row r="171" spans="2:11" x14ac:dyDescent="0.2">
      <c r="B171" s="230" t="s">
        <v>393</v>
      </c>
      <c r="C171" s="189"/>
      <c r="D171" s="231" t="s">
        <v>394</v>
      </c>
      <c r="E171" s="231"/>
      <c r="F171" s="231"/>
      <c r="G171" s="231"/>
      <c r="H171" s="231"/>
      <c r="I171" s="232"/>
    </row>
    <row r="172" spans="2:11" x14ac:dyDescent="0.2">
      <c r="B172" s="230"/>
      <c r="C172" s="190"/>
      <c r="D172" s="233"/>
      <c r="E172" s="233"/>
      <c r="F172" s="233"/>
      <c r="G172" s="233"/>
      <c r="H172" s="233"/>
      <c r="I172" s="234"/>
    </row>
    <row r="173" spans="2:11" ht="17" thickBot="1" x14ac:dyDescent="0.25">
      <c r="B173" s="230"/>
      <c r="C173" s="191"/>
      <c r="D173" s="235"/>
      <c r="E173" s="235"/>
      <c r="F173" s="235"/>
      <c r="G173" s="235"/>
      <c r="H173" s="235"/>
      <c r="I173" s="236"/>
    </row>
    <row r="174" spans="2:11" ht="17" thickBot="1" x14ac:dyDescent="0.25">
      <c r="B174" s="29"/>
    </row>
    <row r="175" spans="2:11" x14ac:dyDescent="0.2">
      <c r="B175" s="224" t="s">
        <v>395</v>
      </c>
      <c r="C175" s="145"/>
      <c r="D175" s="144"/>
      <c r="E175" s="143"/>
      <c r="F175" s="143"/>
      <c r="G175" s="143"/>
      <c r="H175" s="143"/>
      <c r="I175" s="143"/>
      <c r="J175" s="143"/>
      <c r="K175" s="142"/>
    </row>
    <row r="176" spans="2:11" ht="35" thickBot="1" x14ac:dyDescent="0.25">
      <c r="B176" s="225"/>
      <c r="C176" s="1"/>
      <c r="D176" s="112" t="s">
        <v>396</v>
      </c>
      <c r="E176" s="93" t="s">
        <v>397</v>
      </c>
      <c r="F176" s="93" t="s">
        <v>398</v>
      </c>
      <c r="G176" s="112" t="s">
        <v>399</v>
      </c>
      <c r="H176" s="93" t="s">
        <v>400</v>
      </c>
      <c r="I176" s="93" t="s">
        <v>401</v>
      </c>
      <c r="J176" s="112" t="s">
        <v>402</v>
      </c>
      <c r="K176" s="141" t="s">
        <v>403</v>
      </c>
    </row>
    <row r="177" spans="2:11" x14ac:dyDescent="0.2">
      <c r="B177" s="225"/>
      <c r="C177" s="1">
        <v>1</v>
      </c>
      <c r="D177" s="140"/>
      <c r="E177" s="139"/>
      <c r="F177" s="139"/>
      <c r="G177" s="139"/>
      <c r="H177" s="139"/>
      <c r="I177" s="139"/>
      <c r="J177" s="139"/>
      <c r="K177" s="138"/>
    </row>
    <row r="178" spans="2:11" x14ac:dyDescent="0.2">
      <c r="B178" s="225"/>
      <c r="C178" s="1">
        <v>2</v>
      </c>
      <c r="D178" s="140"/>
      <c r="E178" s="139"/>
      <c r="F178" s="139"/>
      <c r="G178" s="139"/>
      <c r="H178" s="139"/>
      <c r="I178" s="139"/>
      <c r="J178" s="139"/>
      <c r="K178" s="138"/>
    </row>
    <row r="179" spans="2:11" x14ac:dyDescent="0.2">
      <c r="B179" s="225"/>
      <c r="C179" s="1">
        <v>3</v>
      </c>
      <c r="D179" s="140"/>
      <c r="E179" s="139"/>
      <c r="F179" s="139"/>
      <c r="G179" s="139"/>
      <c r="H179" s="139"/>
      <c r="I179" s="139"/>
      <c r="J179" s="139"/>
      <c r="K179" s="138"/>
    </row>
    <row r="180" spans="2:11" x14ac:dyDescent="0.2">
      <c r="B180" s="225"/>
      <c r="C180" s="1">
        <v>4</v>
      </c>
      <c r="D180" s="140"/>
      <c r="E180" s="139"/>
      <c r="F180" s="139"/>
      <c r="G180" s="139"/>
      <c r="H180" s="139"/>
      <c r="I180" s="139"/>
      <c r="J180" s="139"/>
      <c r="K180" s="138"/>
    </row>
    <row r="181" spans="2:11" x14ac:dyDescent="0.2">
      <c r="B181" s="225"/>
      <c r="C181" s="1">
        <v>5</v>
      </c>
      <c r="D181" s="140"/>
      <c r="E181" s="139"/>
      <c r="F181" s="139"/>
      <c r="G181" s="139"/>
      <c r="H181" s="139"/>
      <c r="I181" s="139"/>
      <c r="J181" s="139"/>
      <c r="K181" s="138"/>
    </row>
    <row r="182" spans="2:11" x14ac:dyDescent="0.2">
      <c r="B182" s="225"/>
      <c r="C182" s="1">
        <v>6</v>
      </c>
      <c r="D182" s="140"/>
      <c r="E182" s="139"/>
      <c r="F182" s="139"/>
      <c r="G182" s="139"/>
      <c r="H182" s="139"/>
      <c r="I182" s="139"/>
      <c r="J182" s="139"/>
      <c r="K182" s="138"/>
    </row>
    <row r="183" spans="2:11" x14ac:dyDescent="0.2">
      <c r="B183" s="225"/>
      <c r="C183" s="1">
        <v>7</v>
      </c>
      <c r="D183" s="140"/>
      <c r="E183" s="139"/>
      <c r="F183" s="139"/>
      <c r="G183" s="139"/>
      <c r="H183" s="139"/>
      <c r="I183" s="139"/>
      <c r="J183" s="139"/>
      <c r="K183" s="138"/>
    </row>
    <row r="184" spans="2:11" x14ac:dyDescent="0.2">
      <c r="B184" s="225"/>
      <c r="C184" s="1">
        <v>7</v>
      </c>
      <c r="D184" s="140"/>
      <c r="E184" s="139"/>
      <c r="F184" s="139"/>
      <c r="G184" s="139"/>
      <c r="H184" s="139"/>
      <c r="I184" s="139"/>
      <c r="J184" s="139"/>
      <c r="K184" s="138"/>
    </row>
    <row r="185" spans="2:11" x14ac:dyDescent="0.2">
      <c r="B185" s="225"/>
      <c r="C185" s="1">
        <v>8</v>
      </c>
      <c r="D185" s="140"/>
      <c r="E185" s="139"/>
      <c r="F185" s="139"/>
      <c r="G185" s="139"/>
      <c r="H185" s="139"/>
      <c r="I185" s="139"/>
      <c r="J185" s="139"/>
      <c r="K185" s="138"/>
    </row>
    <row r="186" spans="2:11" x14ac:dyDescent="0.2">
      <c r="B186" s="225"/>
      <c r="C186" s="1">
        <v>9</v>
      </c>
      <c r="D186" s="140"/>
      <c r="E186" s="139"/>
      <c r="F186" s="139"/>
      <c r="G186" s="139"/>
      <c r="H186" s="139"/>
      <c r="I186" s="139"/>
      <c r="J186" s="139"/>
      <c r="K186" s="138"/>
    </row>
    <row r="187" spans="2:11" x14ac:dyDescent="0.2">
      <c r="B187" s="225"/>
      <c r="C187" s="1">
        <v>10</v>
      </c>
      <c r="D187" s="140"/>
      <c r="E187" s="139"/>
      <c r="F187" s="139"/>
      <c r="G187" s="139"/>
      <c r="H187" s="139"/>
      <c r="I187" s="139"/>
      <c r="J187" s="139"/>
      <c r="K187" s="138"/>
    </row>
    <row r="188" spans="2:11" x14ac:dyDescent="0.2">
      <c r="B188" s="225"/>
      <c r="C188" s="1">
        <v>11</v>
      </c>
      <c r="D188" s="140"/>
      <c r="E188" s="139"/>
      <c r="F188" s="139"/>
      <c r="G188" s="139"/>
      <c r="H188" s="139"/>
      <c r="I188" s="139"/>
      <c r="J188" s="139"/>
      <c r="K188" s="138"/>
    </row>
    <row r="189" spans="2:11" x14ac:dyDescent="0.2">
      <c r="B189" s="225"/>
      <c r="C189" s="1">
        <v>12</v>
      </c>
      <c r="D189" s="140"/>
      <c r="E189" s="139"/>
      <c r="F189" s="139"/>
      <c r="G189" s="139"/>
      <c r="H189" s="139"/>
      <c r="I189" s="139"/>
      <c r="J189" s="139"/>
      <c r="K189" s="138"/>
    </row>
    <row r="190" spans="2:11" x14ac:dyDescent="0.2">
      <c r="B190" s="225"/>
      <c r="C190" s="1">
        <v>13</v>
      </c>
      <c r="D190" s="140"/>
      <c r="E190" s="139"/>
      <c r="F190" s="139"/>
      <c r="G190" s="139"/>
      <c r="H190" s="139"/>
      <c r="I190" s="139"/>
      <c r="J190" s="139"/>
      <c r="K190" s="138"/>
    </row>
    <row r="191" spans="2:11" x14ac:dyDescent="0.2">
      <c r="B191" s="225"/>
      <c r="C191" s="1">
        <v>14</v>
      </c>
      <c r="D191" s="140"/>
      <c r="E191" s="139"/>
      <c r="F191" s="139"/>
      <c r="G191" s="139"/>
      <c r="H191" s="139"/>
      <c r="I191" s="139"/>
      <c r="J191" s="139"/>
      <c r="K191" s="138"/>
    </row>
    <row r="192" spans="2:11" x14ac:dyDescent="0.2">
      <c r="B192" s="225"/>
      <c r="C192" s="1">
        <v>15</v>
      </c>
      <c r="D192" s="140"/>
      <c r="E192" s="139"/>
      <c r="F192" s="139"/>
      <c r="G192" s="139"/>
      <c r="H192" s="139"/>
      <c r="I192" s="139"/>
      <c r="J192" s="139"/>
      <c r="K192" s="138"/>
    </row>
    <row r="193" spans="2:11" x14ac:dyDescent="0.2">
      <c r="B193" s="225"/>
      <c r="C193" s="1">
        <v>16</v>
      </c>
      <c r="D193" s="140"/>
      <c r="E193" s="139"/>
      <c r="F193" s="139"/>
      <c r="G193" s="139"/>
      <c r="H193" s="139"/>
      <c r="I193" s="139"/>
      <c r="J193" s="139"/>
      <c r="K193" s="138"/>
    </row>
    <row r="194" spans="2:11" x14ac:dyDescent="0.2">
      <c r="B194" s="225"/>
      <c r="C194" s="1">
        <v>17</v>
      </c>
      <c r="D194" s="140"/>
      <c r="E194" s="139"/>
      <c r="F194" s="139"/>
      <c r="G194" s="139"/>
      <c r="H194" s="139"/>
      <c r="I194" s="139"/>
      <c r="J194" s="139"/>
      <c r="K194" s="138"/>
    </row>
    <row r="195" spans="2:11" x14ac:dyDescent="0.2">
      <c r="B195" s="225"/>
      <c r="C195" s="1">
        <v>18</v>
      </c>
      <c r="D195" s="140"/>
      <c r="E195" s="139"/>
      <c r="F195" s="139"/>
      <c r="G195" s="139"/>
      <c r="H195" s="139"/>
      <c r="I195" s="139"/>
      <c r="J195" s="139"/>
      <c r="K195" s="138"/>
    </row>
    <row r="196" spans="2:11" x14ac:dyDescent="0.2">
      <c r="B196" s="225"/>
      <c r="C196" s="1">
        <v>19</v>
      </c>
      <c r="D196" s="140"/>
      <c r="E196" s="139"/>
      <c r="F196" s="139"/>
      <c r="G196" s="139"/>
      <c r="H196" s="139"/>
      <c r="I196" s="139"/>
      <c r="J196" s="139"/>
      <c r="K196" s="138"/>
    </row>
    <row r="197" spans="2:11" x14ac:dyDescent="0.2">
      <c r="B197" s="225"/>
      <c r="C197" s="1">
        <v>20</v>
      </c>
      <c r="D197" s="140"/>
      <c r="E197" s="139"/>
      <c r="F197" s="139"/>
      <c r="G197" s="139"/>
      <c r="H197" s="139"/>
      <c r="I197" s="139"/>
      <c r="J197" s="139"/>
      <c r="K197" s="138"/>
    </row>
    <row r="198" spans="2:11" x14ac:dyDescent="0.2">
      <c r="B198" s="225"/>
      <c r="C198" s="1">
        <v>21</v>
      </c>
      <c r="D198" s="140"/>
      <c r="E198" s="139"/>
      <c r="F198" s="139"/>
      <c r="G198" s="139"/>
      <c r="H198" s="139"/>
      <c r="I198" s="139"/>
      <c r="J198" s="139"/>
      <c r="K198" s="138"/>
    </row>
    <row r="199" spans="2:11" x14ac:dyDescent="0.2">
      <c r="B199" s="225"/>
      <c r="C199" s="1">
        <v>22</v>
      </c>
      <c r="D199" s="140"/>
      <c r="E199" s="139"/>
      <c r="F199" s="139"/>
      <c r="G199" s="139"/>
      <c r="H199" s="139"/>
      <c r="I199" s="139"/>
      <c r="J199" s="139"/>
      <c r="K199" s="138"/>
    </row>
    <row r="200" spans="2:11" x14ac:dyDescent="0.2">
      <c r="B200" s="225"/>
      <c r="C200" s="1">
        <v>23</v>
      </c>
      <c r="D200" s="140"/>
      <c r="E200" s="139"/>
      <c r="F200" s="139"/>
      <c r="G200" s="139"/>
      <c r="H200" s="139"/>
      <c r="I200" s="139"/>
      <c r="J200" s="139"/>
      <c r="K200" s="138"/>
    </row>
    <row r="201" spans="2:11" x14ac:dyDescent="0.2">
      <c r="B201" s="225"/>
      <c r="C201" s="1">
        <v>24</v>
      </c>
      <c r="D201" s="140"/>
      <c r="E201" s="139"/>
      <c r="F201" s="139"/>
      <c r="G201" s="139"/>
      <c r="H201" s="139"/>
      <c r="I201" s="139"/>
      <c r="J201" s="139"/>
      <c r="K201" s="138"/>
    </row>
    <row r="202" spans="2:11" x14ac:dyDescent="0.2">
      <c r="B202" s="225"/>
      <c r="C202" s="1">
        <v>25</v>
      </c>
      <c r="D202" s="140"/>
      <c r="E202" s="139"/>
      <c r="F202" s="139"/>
      <c r="G202" s="139"/>
      <c r="H202" s="139"/>
      <c r="I202" s="139"/>
      <c r="J202" s="139"/>
      <c r="K202" s="138"/>
    </row>
    <row r="203" spans="2:11" x14ac:dyDescent="0.2">
      <c r="B203" s="225"/>
      <c r="C203" s="1">
        <v>26</v>
      </c>
      <c r="D203" s="140"/>
      <c r="E203" s="139"/>
      <c r="F203" s="139"/>
      <c r="G203" s="139"/>
      <c r="H203" s="139"/>
      <c r="I203" s="139"/>
      <c r="J203" s="139"/>
      <c r="K203" s="138"/>
    </row>
    <row r="204" spans="2:11" x14ac:dyDescent="0.2">
      <c r="B204" s="225"/>
      <c r="C204" s="1">
        <v>27</v>
      </c>
      <c r="D204" s="140"/>
      <c r="E204" s="139"/>
      <c r="F204" s="139"/>
      <c r="G204" s="139"/>
      <c r="H204" s="139"/>
      <c r="I204" s="139"/>
      <c r="J204" s="139"/>
      <c r="K204" s="138"/>
    </row>
    <row r="205" spans="2:11" x14ac:dyDescent="0.2">
      <c r="B205" s="225"/>
      <c r="C205" s="1">
        <v>28</v>
      </c>
      <c r="D205" s="140"/>
      <c r="E205" s="139"/>
      <c r="F205" s="139"/>
      <c r="G205" s="139"/>
      <c r="H205" s="139"/>
      <c r="I205" s="139"/>
      <c r="J205" s="139"/>
      <c r="K205" s="138"/>
    </row>
    <row r="206" spans="2:11" x14ac:dyDescent="0.2">
      <c r="B206" s="225"/>
      <c r="C206" s="1">
        <v>29</v>
      </c>
      <c r="D206" s="140"/>
      <c r="E206" s="139"/>
      <c r="F206" s="139"/>
      <c r="G206" s="139"/>
      <c r="H206" s="139"/>
      <c r="I206" s="139"/>
      <c r="J206" s="139"/>
      <c r="K206" s="138"/>
    </row>
    <row r="207" spans="2:11" ht="17" thickBot="1" x14ac:dyDescent="0.25">
      <c r="B207" s="226"/>
      <c r="C207" s="137">
        <v>30</v>
      </c>
      <c r="D207" s="136"/>
      <c r="E207" s="135"/>
      <c r="F207" s="135"/>
      <c r="G207" s="135"/>
      <c r="H207" s="135"/>
      <c r="I207" s="135"/>
      <c r="J207" s="135"/>
      <c r="K207" s="134"/>
    </row>
  </sheetData>
  <sheetProtection algorithmName="SHA-512" hashValue="HAuktUIq8TNIgInN+tfMBm6zW+13VHV2ZfyJwzjNlP1NE01Wnjx7Z3FKfLPZ/xgGyHk7piY6vst8ezgBqNIJPg==" saltValue="uTQDO6V+TCkUsg0JN/w9dQ==" spinCount="100000" sheet="1" objects="1" scenarios="1"/>
  <mergeCells count="19">
    <mergeCell ref="D171:I173"/>
    <mergeCell ref="B6:D6"/>
    <mergeCell ref="B3:I3"/>
    <mergeCell ref="B1:I1"/>
    <mergeCell ref="B144:B153"/>
    <mergeCell ref="B54:B58"/>
    <mergeCell ref="B19:B26"/>
    <mergeCell ref="B28:B35"/>
    <mergeCell ref="B37:B42"/>
    <mergeCell ref="B44:B53"/>
    <mergeCell ref="B175:B207"/>
    <mergeCell ref="B60:B75"/>
    <mergeCell ref="B77:B89"/>
    <mergeCell ref="B92:B98"/>
    <mergeCell ref="B100:B108"/>
    <mergeCell ref="B111:B124"/>
    <mergeCell ref="B126:B142"/>
    <mergeCell ref="B155:B169"/>
    <mergeCell ref="B171:B173"/>
  </mergeCells>
  <hyperlinks>
    <hyperlink ref="D171:I173" location="'Plan de contingence médical'!A1" display="Cliquez ici pour consulter le diagramme." xr:uid="{F45FB994-D1A9-7341-8F38-AB0B36879D0C}"/>
  </hyperlink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2561A-F5C9-D04A-A7D0-D71B52E49C2E}">
  <dimension ref="B38"/>
  <sheetViews>
    <sheetView zoomScale="80" zoomScaleNormal="80" workbookViewId="0"/>
  </sheetViews>
  <sheetFormatPr baseColWidth="10" defaultColWidth="11" defaultRowHeight="16" x14ac:dyDescent="0.2"/>
  <sheetData>
    <row r="38" spans="2:2" x14ac:dyDescent="0.2">
      <c r="B38" t="s">
        <v>108</v>
      </c>
    </row>
  </sheetData>
  <sheetProtection algorithmName="SHA-512" hashValue="WhB73CSAzkH4CwC/dwKWZVJGPmk33M+x1EfxmXZK28YCusPLZJ1XQxaDEvJK/vKyBghk32kPOoEDPZ2AAa3mzQ==" saltValue="w/BGa8Q2amMk4Eqg7CiHa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Général</vt:lpstr>
      <vt:lpstr>Tableau de bord - Comp. int'l</vt:lpstr>
      <vt:lpstr>Évaluation - comp. int'l</vt:lpstr>
      <vt:lpstr>Int. Dashboard Detail</vt:lpstr>
      <vt:lpstr>Tableau de bord - comp. nat'l.</vt:lpstr>
      <vt:lpstr>Évaluation - comp. nat'l</vt:lpstr>
      <vt:lpstr>Dom. Dashboard Detail</vt:lpstr>
      <vt:lpstr>Liste de contrôle d'événement</vt:lpstr>
      <vt:lpstr>Plan de contingence médical</vt:lpstr>
      <vt:lpstr>Ressources additionnelles</vt:lpstr>
      <vt:lpstr>Dropdown List</vt:lpstr>
      <vt:lpstr>Général!Print_Area</vt:lpstr>
      <vt:lpstr>'Liste de contrôle d''événement'!Print_Area</vt:lpstr>
      <vt:lpstr>'Ressources additionnelles'!Print_Area</vt:lpstr>
      <vt:lpstr>'Tableau de bord - Comp. int''l'!Print_Area</vt:lpstr>
      <vt:lpstr>'Tableau de bord - comp. nat''l.'!Print_Area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Christie</dc:creator>
  <cp:keywords/>
  <dc:description/>
  <cp:lastModifiedBy>Mike Christie</cp:lastModifiedBy>
  <cp:revision/>
  <dcterms:created xsi:type="dcterms:W3CDTF">2020-07-10T13:34:49Z</dcterms:created>
  <dcterms:modified xsi:type="dcterms:W3CDTF">2020-12-04T18:33:36Z</dcterms:modified>
  <cp:category/>
  <cp:contentStatus/>
</cp:coreProperties>
</file>